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1100" windowHeight="6090" activeTab="1"/>
  </bookViews>
  <sheets>
    <sheet name="Summary" sheetId="1" r:id="rId1"/>
    <sheet name="Award1" sheetId="2" r:id="rId2"/>
    <sheet name="Award2" sheetId="3" r:id="rId3"/>
    <sheet name="Invent1" sheetId="4" r:id="rId4"/>
    <sheet name="Invent2" sheetId="5" r:id="rId5"/>
    <sheet name="Media" sheetId="6" r:id="rId6"/>
    <sheet name="Purchase" sheetId="7" r:id="rId7"/>
  </sheets>
  <definedNames>
    <definedName name="_scenchg_count" localSheetId="3" hidden="1">4</definedName>
    <definedName name="_scenchg_count" localSheetId="4" hidden="1">4</definedName>
    <definedName name="_scenchg_count" localSheetId="5" hidden="1">4</definedName>
    <definedName name="_scenchg1" localSheetId="3" hidden="1">Invent1!$B$13</definedName>
    <definedName name="_scenchg1" localSheetId="4" hidden="1">Invent2!$B$15</definedName>
    <definedName name="_scenchg1" localSheetId="5" hidden="1">Media!$B$14</definedName>
    <definedName name="_scenchg2" localSheetId="3" hidden="1">Invent1!$B$14</definedName>
    <definedName name="_scenchg2" localSheetId="4" hidden="1">Invent2!$B$16</definedName>
    <definedName name="_scenchg2" localSheetId="5" hidden="1">Media!$C$14</definedName>
    <definedName name="_scenchg3" localSheetId="3" hidden="1">Invent1!$B$15</definedName>
    <definedName name="_scenchg3" localSheetId="4" hidden="1">Invent2!$B$17</definedName>
    <definedName name="_scenchg3" localSheetId="5" hidden="1">Media!$D$14</definedName>
    <definedName name="_scenchg4" localSheetId="3" hidden="1">Invent1!$B$16</definedName>
    <definedName name="_scenchg4" localSheetId="4" hidden="1">Invent2!$B$18</definedName>
    <definedName name="_scenchg4" localSheetId="5" hidden="1">Media!$E$14</definedName>
    <definedName name="Amounts_to_buy">Purchase!$B$18:$F$21</definedName>
    <definedName name="Available_money">Invent2!$D$11</definedName>
    <definedName name="Available_space" localSheetId="3">Invent1!$G$6</definedName>
    <definedName name="Available_space">Invent2!$B$11</definedName>
    <definedName name="Awarded_to_1">Award2!$B$14:$E$14</definedName>
    <definedName name="budget">Media!$G$14</definedName>
    <definedName name="Contract_decisions">Award2!$B$20:$E$20</definedName>
    <definedName name="Contracts" localSheetId="1">Award1!$B$14:$E$16</definedName>
    <definedName name="Contracts">Award2!$B$14:$E$16</definedName>
    <definedName name="Contracts_available" localSheetId="1">Award1!$G$14:$G$16</definedName>
    <definedName name="Contracts_available">Award2!$G$14:$G$16</definedName>
    <definedName name="Contracts_given" localSheetId="1">Award1!$B$17:$E$17</definedName>
    <definedName name="Contracts_given">Award2!$B$17:$E$17</definedName>
    <definedName name="Contracts_required" localSheetId="1">Award1!$B$18:$E$18</definedName>
    <definedName name="Contracts_required">Award2!$B$18:$E$18</definedName>
    <definedName name="Cost_of_products">Invent2!$B$19</definedName>
    <definedName name="Demand">Purchase!$H$18:$H$21</definedName>
    <definedName name="Holding_cost">Invent2!$E$19</definedName>
    <definedName name="Impressions">Media!$B$15:$E$15</definedName>
    <definedName name="Investments">Media!$B$14:$E$14</definedName>
    <definedName name="lssolver_est" localSheetId="1" hidden="1">1</definedName>
    <definedName name="lssolver_est" localSheetId="2" hidden="1">1</definedName>
    <definedName name="lssolver_est" localSheetId="3" hidden="1">1</definedName>
    <definedName name="lssolver_est" localSheetId="4" hidden="1">1</definedName>
    <definedName name="lssolver_est" localSheetId="5" hidden="1">1</definedName>
    <definedName name="lssolver_est" localSheetId="6" hidden="1">1</definedName>
    <definedName name="lssolver_itr" localSheetId="1" hidden="1">100</definedName>
    <definedName name="lssolver_itr" localSheetId="2" hidden="1">100</definedName>
    <definedName name="lssolver_itr" localSheetId="3" hidden="1">100</definedName>
    <definedName name="lssolver_itr" localSheetId="4" hidden="1">100</definedName>
    <definedName name="lssolver_itr" localSheetId="5" hidden="1">100</definedName>
    <definedName name="lssolver_itr" localSheetId="6" hidden="1">100</definedName>
    <definedName name="lssolver_neg" localSheetId="1" hidden="1">1</definedName>
    <definedName name="lssolver_neg" localSheetId="2" hidden="1">1</definedName>
    <definedName name="lssolver_neg" localSheetId="3" hidden="1">1</definedName>
    <definedName name="lssolver_neg" localSheetId="4" hidden="1">1</definedName>
    <definedName name="lssolver_neg" localSheetId="5" hidden="1">1</definedName>
    <definedName name="lssolver_neg" localSheetId="6" hidden="1">1</definedName>
    <definedName name="lssolver_piv" localSheetId="1" hidden="1">0.000001</definedName>
    <definedName name="lssolver_piv" localSheetId="2" hidden="1">0.000001</definedName>
    <definedName name="lssolver_piv" localSheetId="3" hidden="1">0.000001</definedName>
    <definedName name="lssolver_piv" localSheetId="4" hidden="1">0.000001</definedName>
    <definedName name="lssolver_piv" localSheetId="5" hidden="1">0.000001</definedName>
    <definedName name="lssolver_piv" localSheetId="6" hidden="1">0.000001</definedName>
    <definedName name="lssolver_pre" localSheetId="1" hidden="1">0.000001</definedName>
    <definedName name="lssolver_pre" localSheetId="2" hidden="1">0.000001</definedName>
    <definedName name="lssolver_pre" localSheetId="3" hidden="1">0.000001</definedName>
    <definedName name="lssolver_pre" localSheetId="4" hidden="1">0.000001</definedName>
    <definedName name="lssolver_pre" localSheetId="5" hidden="1">0.000001</definedName>
    <definedName name="lssolver_pre" localSheetId="6" hidden="1">0.000001</definedName>
    <definedName name="lssolver_red" localSheetId="1" hidden="1">0.000001</definedName>
    <definedName name="lssolver_red" localSheetId="2" hidden="1">0.000001</definedName>
    <definedName name="lssolver_red" localSheetId="3" hidden="1">0.000001</definedName>
    <definedName name="lssolver_red" localSheetId="4" hidden="1">0.000001</definedName>
    <definedName name="lssolver_red" localSheetId="5" hidden="1">0.000001</definedName>
    <definedName name="lssolver_red" localSheetId="6" hidden="1">0.000001</definedName>
    <definedName name="lssolver_rep" localSheetId="1" hidden="1">2</definedName>
    <definedName name="lssolver_rep" localSheetId="2" hidden="1">2</definedName>
    <definedName name="lssolver_rep" localSheetId="3" hidden="1">2</definedName>
    <definedName name="lssolver_rep" localSheetId="4" hidden="1">2</definedName>
    <definedName name="lssolver_rep" localSheetId="5" hidden="1">2</definedName>
    <definedName name="lssolver_rep" localSheetId="6" hidden="1">2</definedName>
    <definedName name="lssolver_scl" localSheetId="1" hidden="1">0</definedName>
    <definedName name="lssolver_scl" localSheetId="2" hidden="1">0</definedName>
    <definedName name="lssolver_scl" localSheetId="3" hidden="1">0</definedName>
    <definedName name="lssolver_scl" localSheetId="4" hidden="1">0</definedName>
    <definedName name="lssolver_scl" localSheetId="5" hidden="1">0</definedName>
    <definedName name="lssolver_scl" localSheetId="6" hidden="1">0</definedName>
    <definedName name="lssolver_sho" localSheetId="1" hidden="1">2</definedName>
    <definedName name="lssolver_sho" localSheetId="2" hidden="1">2</definedName>
    <definedName name="lssolver_sho" localSheetId="3" hidden="1">2</definedName>
    <definedName name="lssolver_sho" localSheetId="4" hidden="1">2</definedName>
    <definedName name="lssolver_sho" localSheetId="5" hidden="1">2</definedName>
    <definedName name="lssolver_sho" localSheetId="6" hidden="1">2</definedName>
    <definedName name="lssolver_sol" localSheetId="1" hidden="1">0.0001</definedName>
    <definedName name="lssolver_sol" localSheetId="2" hidden="1">0.0001</definedName>
    <definedName name="lssolver_sol" localSheetId="3" hidden="1">0.0001</definedName>
    <definedName name="lssolver_sol" localSheetId="4" hidden="1">0.0001</definedName>
    <definedName name="lssolver_sol" localSheetId="5" hidden="1">0.0001</definedName>
    <definedName name="lssolver_sol" localSheetId="6" hidden="1">0.0001</definedName>
    <definedName name="lssolver_tim" localSheetId="1" hidden="1">100</definedName>
    <definedName name="lssolver_tim" localSheetId="2" hidden="1">100</definedName>
    <definedName name="lssolver_tim" localSheetId="3" hidden="1">100</definedName>
    <definedName name="lssolver_tim" localSheetId="4" hidden="1">100</definedName>
    <definedName name="lssolver_tim" localSheetId="5" hidden="1">100</definedName>
    <definedName name="lssolver_tim" localSheetId="6" hidden="1">100</definedName>
    <definedName name="lssolver_tol" localSheetId="1" hidden="1">0.05</definedName>
    <definedName name="lssolver_tol" localSheetId="2" hidden="1">0.05</definedName>
    <definedName name="lssolver_tol" localSheetId="3" hidden="1">0.05</definedName>
    <definedName name="lssolver_tol" localSheetId="4" hidden="1">0.05</definedName>
    <definedName name="lssolver_tol" localSheetId="5" hidden="1">0.05</definedName>
    <definedName name="lssolver_tol" localSheetId="6" hidden="1">0.05</definedName>
    <definedName name="Max_Impressions">Media!$B$10:$E$10</definedName>
    <definedName name="Maximum_diskettes">Award2!$B$22:$E$22</definedName>
    <definedName name="Minimum_diskettes">Award2!$B$21:$E$21</definedName>
    <definedName name="qpsolver_itr" localSheetId="1" hidden="1">100</definedName>
    <definedName name="qpsolver_itr" localSheetId="2" hidden="1">100</definedName>
    <definedName name="qpsolver_itr" localSheetId="3" hidden="1">100</definedName>
    <definedName name="qpsolver_itr" localSheetId="4" hidden="1">100</definedName>
    <definedName name="qpsolver_itr" localSheetId="5" hidden="1">100</definedName>
    <definedName name="qpsolver_itr" localSheetId="6" hidden="1">100</definedName>
    <definedName name="qpsolver_lin" localSheetId="1" hidden="1">1</definedName>
    <definedName name="qpsolver_lin" localSheetId="2" hidden="1">1</definedName>
    <definedName name="qpsolver_lin" localSheetId="3" hidden="1">1</definedName>
    <definedName name="qpsolver_lin" localSheetId="4" hidden="1">1</definedName>
    <definedName name="qpsolver_lin" localSheetId="5" hidden="1">1</definedName>
    <definedName name="qpsolver_lin" localSheetId="6" hidden="1">1</definedName>
    <definedName name="qpsolver_neg" localSheetId="1" hidden="1">1</definedName>
    <definedName name="qpsolver_neg" localSheetId="2" hidden="1">1</definedName>
    <definedName name="qpsolver_neg" localSheetId="3" hidden="1">1</definedName>
    <definedName name="qpsolver_neg" localSheetId="4" hidden="1">1</definedName>
    <definedName name="qpsolver_neg" localSheetId="5" hidden="1">1</definedName>
    <definedName name="qpsolver_neg" localSheetId="6" hidden="1">1</definedName>
    <definedName name="qpsolver_piv" localSheetId="1" hidden="1">0.000001</definedName>
    <definedName name="qpsolver_piv" localSheetId="2" hidden="1">0.000001</definedName>
    <definedName name="qpsolver_piv" localSheetId="3" hidden="1">0.000001</definedName>
    <definedName name="qpsolver_piv" localSheetId="4" hidden="1">0.000001</definedName>
    <definedName name="qpsolver_piv" localSheetId="5" hidden="1">0.000001</definedName>
    <definedName name="qpsolver_piv" localSheetId="6" hidden="1">0.000001</definedName>
    <definedName name="qpsolver_pre" localSheetId="1" hidden="1">0.000001</definedName>
    <definedName name="qpsolver_pre" localSheetId="2" hidden="1">0.000001</definedName>
    <definedName name="qpsolver_pre" localSheetId="3" hidden="1">0.000001</definedName>
    <definedName name="qpsolver_pre" localSheetId="4" hidden="1">0.000001</definedName>
    <definedName name="qpsolver_pre" localSheetId="5" hidden="1">0.000001</definedName>
    <definedName name="qpsolver_pre" localSheetId="6" hidden="1">0.000001</definedName>
    <definedName name="qpsolver_red" localSheetId="1" hidden="1">0.000001</definedName>
    <definedName name="qpsolver_red" localSheetId="2" hidden="1">0.000001</definedName>
    <definedName name="qpsolver_red" localSheetId="3" hidden="1">0.000001</definedName>
    <definedName name="qpsolver_red" localSheetId="4" hidden="1">0.000001</definedName>
    <definedName name="qpsolver_red" localSheetId="5" hidden="1">0.000001</definedName>
    <definedName name="qpsolver_red" localSheetId="6" hidden="1">0.000001</definedName>
    <definedName name="qpsolver_rep" localSheetId="1" hidden="1">2</definedName>
    <definedName name="qpsolver_rep" localSheetId="2" hidden="1">2</definedName>
    <definedName name="qpsolver_rep" localSheetId="3" hidden="1">2</definedName>
    <definedName name="qpsolver_rep" localSheetId="4" hidden="1">2</definedName>
    <definedName name="qpsolver_rep" localSheetId="5" hidden="1">2</definedName>
    <definedName name="qpsolver_rep" localSheetId="6" hidden="1">2</definedName>
    <definedName name="qpsolver_scl" localSheetId="1" hidden="1">2</definedName>
    <definedName name="qpsolver_scl" localSheetId="2" hidden="1">2</definedName>
    <definedName name="qpsolver_scl" localSheetId="3" hidden="1">2</definedName>
    <definedName name="qpsolver_scl" localSheetId="4" hidden="1">2</definedName>
    <definedName name="qpsolver_scl" localSheetId="5" hidden="1">2</definedName>
    <definedName name="qpsolver_scl" localSheetId="6" hidden="1">2</definedName>
    <definedName name="qpsolver_sho" localSheetId="1" hidden="1">2</definedName>
    <definedName name="qpsolver_sho" localSheetId="2" hidden="1">2</definedName>
    <definedName name="qpsolver_sho" localSheetId="3" hidden="1">2</definedName>
    <definedName name="qpsolver_sho" localSheetId="4" hidden="1">2</definedName>
    <definedName name="qpsolver_sho" localSheetId="5" hidden="1">2</definedName>
    <definedName name="qpsolver_sho" localSheetId="6" hidden="1">2</definedName>
    <definedName name="qpsolver_tim" localSheetId="1" hidden="1">100</definedName>
    <definedName name="qpsolver_tim" localSheetId="2" hidden="1">100</definedName>
    <definedName name="qpsolver_tim" localSheetId="3" hidden="1">100</definedName>
    <definedName name="qpsolver_tim" localSheetId="4" hidden="1">100</definedName>
    <definedName name="qpsolver_tim" localSheetId="5" hidden="1">100</definedName>
    <definedName name="qpsolver_tim" localSheetId="6" hidden="1">100</definedName>
    <definedName name="qpsolver_tol" localSheetId="1" hidden="1">0.05</definedName>
    <definedName name="qpsolver_tol" localSheetId="2" hidden="1">0.05</definedName>
    <definedName name="qpsolver_tol" localSheetId="3" hidden="1">0.05</definedName>
    <definedName name="qpsolver_tol" localSheetId="4" hidden="1">0.05</definedName>
    <definedName name="qpsolver_tol" localSheetId="5" hidden="1">0.05</definedName>
    <definedName name="qpsolver_tol" localSheetId="6" hidden="1">0.05</definedName>
    <definedName name="Quantities" localSheetId="3">Invent1!$B$13:$B$16</definedName>
    <definedName name="Quantities">Invent2!$B$15:$B$18</definedName>
    <definedName name="scen_change" localSheetId="3" hidden="1">Invent1!$B$13:$B$16</definedName>
    <definedName name="scen_change" localSheetId="4" hidden="1">Invent2!$B$15:$B$18</definedName>
    <definedName name="scen_change" localSheetId="5" hidden="1">Media!$B$14:$E$14</definedName>
    <definedName name="scen_result" localSheetId="3" hidden="1">Invent1!$G$17</definedName>
    <definedName name="scen_result" localSheetId="4" hidden="1">Invent2!$G$19</definedName>
    <definedName name="scen_result" localSheetId="5" hidden="1">Media!$F$14,Media!$F$15</definedName>
    <definedName name="solver_adj" localSheetId="1" hidden="1">Award1!$B$14:$E$16</definedName>
    <definedName name="solver_adj" localSheetId="2" hidden="1">Award2!$B$14:$E$16,Award2!$B$20:$E$20</definedName>
    <definedName name="solver_adj" localSheetId="3" hidden="1">Invent1!$B$13:$B$16</definedName>
    <definedName name="solver_adj" localSheetId="4" hidden="1">Invent2!$B$15:$B$18</definedName>
    <definedName name="solver_adj" localSheetId="5" hidden="1">Media!$B$14:$E$14</definedName>
    <definedName name="solver_adj" localSheetId="6" hidden="1">Purchase!$B$18:$F$21</definedName>
    <definedName name="solver_cvg" localSheetId="1" hidden="1">0.001</definedName>
    <definedName name="solver_cvg" localSheetId="2" hidden="1">0.001</definedName>
    <definedName name="solver_cvg" localSheetId="3" hidden="1">0.0001</definedName>
    <definedName name="solver_cvg" localSheetId="4" hidden="1">0.0001</definedName>
    <definedName name="solver_cvg" localSheetId="5" hidden="1">0.001</definedName>
    <definedName name="solver_cvg" localSheetId="6" hidden="1">0.001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eng" localSheetId="1" hidden="1">2</definedName>
    <definedName name="solver_eng" localSheetId="2" hidden="1">2</definedName>
    <definedName name="solver_eng" localSheetId="3" hidden="1">1</definedName>
    <definedName name="solver_eng" localSheetId="4" hidden="1">1</definedName>
    <definedName name="solver_eng" localSheetId="5" hidden="1">2</definedName>
    <definedName name="solver_eng" localSheetId="6" hidden="1">2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ibd" localSheetId="1" hidden="1">2</definedName>
    <definedName name="solver_ibd" localSheetId="2" hidden="1">2</definedName>
    <definedName name="solver_ibd" localSheetId="3" hidden="1">2</definedName>
    <definedName name="solver_ibd" localSheetId="4" hidden="1">2</definedName>
    <definedName name="solver_ibd" localSheetId="5" hidden="1">2</definedName>
    <definedName name="solver_ibd" localSheetId="6" hidden="1">2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lhs1" localSheetId="1" hidden="1">Award1!$B$17:$E$17</definedName>
    <definedName name="solver_lhs1" localSheetId="2" hidden="1">Award2!$B$14:$E$14</definedName>
    <definedName name="solver_lhs1" localSheetId="3" hidden="1">Invent1!$G$17</definedName>
    <definedName name="solver_lhs1" localSheetId="4" hidden="1">Invent2!$B$19</definedName>
    <definedName name="solver_lhs1" localSheetId="5" hidden="1">Media!$B$15:$E$15</definedName>
    <definedName name="solver_lhs1" localSheetId="6" hidden="1">Purchase!$G$18:$G$21</definedName>
    <definedName name="solver_lhs2" localSheetId="1" hidden="1">Award1!$F$14:$F$16</definedName>
    <definedName name="solver_lhs2" localSheetId="2" hidden="1">Award2!$B$14:$E$14</definedName>
    <definedName name="solver_lhs2" localSheetId="3" hidden="1">Invent1!$G$17</definedName>
    <definedName name="solver_lhs2" localSheetId="4" hidden="1">Invent2!$B$15:$B$18</definedName>
    <definedName name="solver_lhs2" localSheetId="5" hidden="1">Media!$F$16</definedName>
    <definedName name="solver_lhs2" localSheetId="6" hidden="1">Purchase!$B$22:$F$22</definedName>
    <definedName name="solver_lhs3" localSheetId="1" hidden="1">Award1!$B$14:$E$16</definedName>
    <definedName name="solver_lhs3" localSheetId="2" hidden="1">Award2!$B$20:$E$20</definedName>
    <definedName name="solver_lhs3" localSheetId="4" hidden="1">Invent2!$G$19</definedName>
    <definedName name="solver_lhs3" localSheetId="5" hidden="1">Media!$B$14:$E$14</definedName>
    <definedName name="solver_lhs3" localSheetId="6" hidden="1">Purchase!$B$22:$F$22</definedName>
    <definedName name="solver_lhs4" localSheetId="2" hidden="1">Award2!$B$20:$E$20</definedName>
    <definedName name="solver_lhs4" localSheetId="4" hidden="1">Invent2!$B$15:$B$18</definedName>
    <definedName name="solver_lhs5" localSheetId="2" hidden="1">Award2!$B$20:$E$20</definedName>
    <definedName name="solver_lhs6" localSheetId="2" hidden="1">Award2!$B$17:$E$17</definedName>
    <definedName name="solver_lhs7" localSheetId="2" hidden="1">Award2!$F$14:$F$16</definedName>
    <definedName name="solver_lhs8" localSheetId="2" hidden="1">Award2!$B$20:$E$20</definedName>
    <definedName name="solver_lin" localSheetId="1" hidden="1">1</definedName>
    <definedName name="solver_lin" localSheetId="2" hidden="1">1</definedName>
    <definedName name="solver_lin" localSheetId="3" hidden="1">2</definedName>
    <definedName name="solver_lin" localSheetId="4" hidden="1">2</definedName>
    <definedName name="solver_lin" localSheetId="5" hidden="1">1</definedName>
    <definedName name="solver_lin" localSheetId="6" hidden="1">1</definedName>
    <definedName name="solver_lva" localSheetId="3" hidden="1">2</definedName>
    <definedName name="solver_lva" localSheetId="4" hidden="1">2</definedName>
    <definedName name="solver_mip" localSheetId="1" hidden="1">1000</definedName>
    <definedName name="solver_mip" localSheetId="2" hidden="1">1000</definedName>
    <definedName name="solver_mip" localSheetId="3" hidden="1">1000</definedName>
    <definedName name="solver_mip" localSheetId="4" hidden="1">1000</definedName>
    <definedName name="solver_mip" localSheetId="5" hidden="1">1000</definedName>
    <definedName name="solver_mip" localSheetId="6" hidden="1">1000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od" localSheetId="1" hidden="1">1000</definedName>
    <definedName name="solver_nod" localSheetId="2" hidden="1">1000</definedName>
    <definedName name="solver_nod" localSheetId="3" hidden="1">1000</definedName>
    <definedName name="solver_nod" localSheetId="4" hidden="1">1000</definedName>
    <definedName name="solver_nod" localSheetId="5" hidden="1">1000</definedName>
    <definedName name="solver_nod" localSheetId="6" hidden="1">1000</definedName>
    <definedName name="solver_num" localSheetId="1" hidden="1">2</definedName>
    <definedName name="solver_num" localSheetId="2" hidden="1">7</definedName>
    <definedName name="solver_num" localSheetId="3" hidden="1">1</definedName>
    <definedName name="solver_num" localSheetId="4" hidden="1">3</definedName>
    <definedName name="solver_num" localSheetId="5" hidden="1">2</definedName>
    <definedName name="solver_num" localSheetId="6" hidden="1">2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ofx" localSheetId="1" hidden="1">2</definedName>
    <definedName name="solver_ofx" localSheetId="2" hidden="1">2</definedName>
    <definedName name="solver_ofx" localSheetId="3" hidden="1">2</definedName>
    <definedName name="solver_ofx" localSheetId="4" hidden="1">2</definedName>
    <definedName name="solver_ofx" localSheetId="5" hidden="1">2</definedName>
    <definedName name="solver_ofx" localSheetId="6" hidden="1">2</definedName>
    <definedName name="solver_opt" localSheetId="1" hidden="1">Award1!$B$20</definedName>
    <definedName name="solver_opt" localSheetId="2" hidden="1">Award2!$B$24</definedName>
    <definedName name="solver_opt" localSheetId="3" hidden="1">Invent1!$E$17</definedName>
    <definedName name="solver_opt" localSheetId="4" hidden="1">Invent2!$E$19</definedName>
    <definedName name="solver_opt" localSheetId="5" hidden="1">Media!$F$14</definedName>
    <definedName name="solver_opt" localSheetId="6" hidden="1">Purchase!$G$27</definedName>
    <definedName name="solver_piv" localSheetId="1" hidden="1">0.000001</definedName>
    <definedName name="solver_piv" localSheetId="2" hidden="1">0.000001</definedName>
    <definedName name="solver_piv" localSheetId="5" hidden="1">0.000001</definedName>
    <definedName name="solver_piv" localSheetId="6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o" localSheetId="1" hidden="1">2</definedName>
    <definedName name="solver_pro" localSheetId="2" hidden="1">2</definedName>
    <definedName name="solver_pro" localSheetId="3" hidden="1">2</definedName>
    <definedName name="solver_pro" localSheetId="4" hidden="1">2</definedName>
    <definedName name="solver_pro" localSheetId="5" hidden="1">2</definedName>
    <definedName name="solver_pro" localSheetId="6" hidden="1">2</definedName>
    <definedName name="solver_red" localSheetId="1" hidden="1">0.000001</definedName>
    <definedName name="solver_red" localSheetId="2" hidden="1">0.000001</definedName>
    <definedName name="solver_red" localSheetId="5" hidden="1">0.000001</definedName>
    <definedName name="solver_red" localSheetId="6" hidden="1">0.000001</definedName>
    <definedName name="solver_rel1" localSheetId="1" hidden="1">3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5" hidden="1">1</definedName>
    <definedName name="solver_rel1" localSheetId="6" hidden="1">3</definedName>
    <definedName name="solver_rel2" localSheetId="1" hidden="1">1</definedName>
    <definedName name="solver_rel2" localSheetId="2" hidden="1">3</definedName>
    <definedName name="solver_rel2" localSheetId="3" hidden="1">1</definedName>
    <definedName name="solver_rel2" localSheetId="4" hidden="1">4</definedName>
    <definedName name="solver_rel2" localSheetId="5" hidden="1">3</definedName>
    <definedName name="solver_rel2" localSheetId="6" hidden="1">1</definedName>
    <definedName name="solver_rel3" localSheetId="1" hidden="1">3</definedName>
    <definedName name="solver_rel3" localSheetId="2" hidden="1">1</definedName>
    <definedName name="solver_rel3" localSheetId="4" hidden="1">1</definedName>
    <definedName name="solver_rel3" localSheetId="5" hidden="1">3</definedName>
    <definedName name="solver_rel3" localSheetId="6" hidden="1">1</definedName>
    <definedName name="solver_rel4" localSheetId="2" hidden="1">4</definedName>
    <definedName name="solver_rel4" localSheetId="4" hidden="1">4</definedName>
    <definedName name="solver_rel5" localSheetId="2" hidden="1">3</definedName>
    <definedName name="solver_rel6" localSheetId="2" hidden="1">3</definedName>
    <definedName name="solver_rel7" localSheetId="2" hidden="1">1</definedName>
    <definedName name="solver_rel8" localSheetId="2" hidden="1">3</definedName>
    <definedName name="solver_reo" localSheetId="1" hidden="1">2</definedName>
    <definedName name="solver_reo" localSheetId="2" hidden="1">2</definedName>
    <definedName name="solver_reo" localSheetId="3" hidden="1">2</definedName>
    <definedName name="solver_reo" localSheetId="4" hidden="1">2</definedName>
    <definedName name="solver_reo" localSheetId="5" hidden="1">2</definedName>
    <definedName name="solver_reo" localSheetId="6" hidden="1">2</definedName>
    <definedName name="solver_rep" localSheetId="1" hidden="1">2</definedName>
    <definedName name="solver_rep" localSheetId="2" hidden="1">2</definedName>
    <definedName name="solver_rep" localSheetId="3" hidden="1">2</definedName>
    <definedName name="solver_rep" localSheetId="4" hidden="1">2</definedName>
    <definedName name="solver_rep" localSheetId="5" hidden="1">2</definedName>
    <definedName name="solver_rep" localSheetId="6" hidden="1">2</definedName>
    <definedName name="solver_rhs1" localSheetId="1" hidden="1">Award1!$B$18:$E$18</definedName>
    <definedName name="solver_rhs1" localSheetId="2" hidden="1">Maximum_diskettes</definedName>
    <definedName name="solver_rhs1" localSheetId="3" hidden="1">Invent1!$G$6</definedName>
    <definedName name="solver_rhs1" localSheetId="4" hidden="1">Available_money</definedName>
    <definedName name="solver_rhs1" localSheetId="5" hidden="1">Media!$B$10:$E$10</definedName>
    <definedName name="solver_rhs1" localSheetId="6" hidden="1">Demand</definedName>
    <definedName name="solver_rhs2" localSheetId="1" hidden="1">Award1!$G$14:$G$16</definedName>
    <definedName name="solver_rhs2" localSheetId="2" hidden="1">Minimum_diskettes</definedName>
    <definedName name="solver_rhs2" localSheetId="3" hidden="1">Invent1!Available_space</definedName>
    <definedName name="solver_rhs2" localSheetId="4" hidden="1">integer</definedName>
    <definedName name="solver_rhs2" localSheetId="5" hidden="1">1500000</definedName>
    <definedName name="solver_rhs2" localSheetId="6" hidden="1">Supply</definedName>
    <definedName name="solver_rhs3" localSheetId="1" hidden="1">0</definedName>
    <definedName name="solver_rhs3" localSheetId="2" hidden="1">1</definedName>
    <definedName name="solver_rhs3" localSheetId="4" hidden="1">Available_space</definedName>
    <definedName name="solver_rhs3" localSheetId="5" hidden="1">0</definedName>
    <definedName name="solver_rhs3" localSheetId="6" hidden="1">Supply</definedName>
    <definedName name="solver_rhs4" localSheetId="2" hidden="1">integer</definedName>
    <definedName name="solver_rhs4" localSheetId="4" hidden="1">integer</definedName>
    <definedName name="solver_rhs5" localSheetId="2" hidden="1">0</definedName>
    <definedName name="solver_rhs6" localSheetId="2" hidden="1">Contracts_required</definedName>
    <definedName name="solver_rhs7" localSheetId="2" hidden="1">Contracts_available</definedName>
    <definedName name="solver_rhs8" localSheetId="2" hidden="1">0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mp" localSheetId="1" hidden="1">Award1!Contracts_available</definedName>
    <definedName name="solver_tmp" localSheetId="2" hidden="1">Minimum_diskettes</definedName>
    <definedName name="solver_tmp" localSheetId="3" hidden="1">Invent1!Available_space</definedName>
    <definedName name="solver_tmp" localSheetId="4" hidden="1">Available_space</definedName>
    <definedName name="solver_tmp" localSheetId="5" hidden="1">Manpower_available</definedName>
    <definedName name="solver_tmp" localSheetId="6" hidden="1">Demand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er" localSheetId="1" hidden="1">2</definedName>
    <definedName name="solver_ver" localSheetId="2" hidden="1">2</definedName>
    <definedName name="solver_ver" localSheetId="3" hidden="1">2</definedName>
    <definedName name="solver_ver" localSheetId="4" hidden="1">2</definedName>
    <definedName name="solver_ver" localSheetId="5" hidden="1">2</definedName>
    <definedName name="solver_ver" localSheetId="6" hidden="1">2</definedName>
    <definedName name="solver_ver">1.2</definedName>
    <definedName name="Space_used" localSheetId="3">Invent1!$G$17</definedName>
    <definedName name="Space_used">Invent2!$G$19</definedName>
    <definedName name="sssolver_drv" localSheetId="1" hidden="1">1</definedName>
    <definedName name="sssolver_drv" localSheetId="2" hidden="1">1</definedName>
    <definedName name="sssolver_drv" localSheetId="3" hidden="1">1</definedName>
    <definedName name="sssolver_drv" localSheetId="4" hidden="1">1</definedName>
    <definedName name="sssolver_drv" localSheetId="5" hidden="1">1</definedName>
    <definedName name="sssolver_drv" localSheetId="6" hidden="1">1</definedName>
    <definedName name="sssolver_est" localSheetId="1" hidden="1">1</definedName>
    <definedName name="sssolver_est" localSheetId="2" hidden="1">1</definedName>
    <definedName name="sssolver_est" localSheetId="3" hidden="1">1</definedName>
    <definedName name="sssolver_est" localSheetId="4" hidden="1">1</definedName>
    <definedName name="sssolver_est" localSheetId="5" hidden="1">1</definedName>
    <definedName name="sssolver_est" localSheetId="6" hidden="1">1</definedName>
    <definedName name="sssolver_itr" localSheetId="1" hidden="1">100</definedName>
    <definedName name="sssolver_itr" localSheetId="2" hidden="1">100</definedName>
    <definedName name="sssolver_itr" localSheetId="3" hidden="1">100</definedName>
    <definedName name="sssolver_itr" localSheetId="4" hidden="1">100</definedName>
    <definedName name="sssolver_itr" localSheetId="5" hidden="1">100</definedName>
    <definedName name="sssolver_itr" localSheetId="6" hidden="1">100</definedName>
    <definedName name="sssolver_lin" localSheetId="1" hidden="1">1</definedName>
    <definedName name="sssolver_lin" localSheetId="2" hidden="1">1</definedName>
    <definedName name="sssolver_lin" localSheetId="3" hidden="1">2</definedName>
    <definedName name="sssolver_lin" localSheetId="4" hidden="1">2</definedName>
    <definedName name="sssolver_lin" localSheetId="5" hidden="1">1</definedName>
    <definedName name="sssolver_lin" localSheetId="6" hidden="1">1</definedName>
    <definedName name="sssolver_neg" localSheetId="1" hidden="1">1</definedName>
    <definedName name="sssolver_neg" localSheetId="2" hidden="1">1</definedName>
    <definedName name="sssolver_neg" localSheetId="3" hidden="1">1</definedName>
    <definedName name="sssolver_neg" localSheetId="4" hidden="1">1</definedName>
    <definedName name="sssolver_neg" localSheetId="5" hidden="1">1</definedName>
    <definedName name="sssolver_neg" localSheetId="6" hidden="1">1</definedName>
    <definedName name="sssolver_nwt" localSheetId="1" hidden="1">1</definedName>
    <definedName name="sssolver_nwt" localSheetId="2" hidden="1">1</definedName>
    <definedName name="sssolver_nwt" localSheetId="3" hidden="1">1</definedName>
    <definedName name="sssolver_nwt" localSheetId="4" hidden="1">1</definedName>
    <definedName name="sssolver_nwt" localSheetId="5" hidden="1">1</definedName>
    <definedName name="sssolver_nwt" localSheetId="6" hidden="1">1</definedName>
    <definedName name="sssolver_pre" localSheetId="1" hidden="1">0.000001</definedName>
    <definedName name="sssolver_pre" localSheetId="2" hidden="1">0.000001</definedName>
    <definedName name="sssolver_pre" localSheetId="3" hidden="1">0.000001</definedName>
    <definedName name="sssolver_pre" localSheetId="4" hidden="1">0.000001</definedName>
    <definedName name="sssolver_pre" localSheetId="5" hidden="1">0.000001</definedName>
    <definedName name="sssolver_pre" localSheetId="6" hidden="1">0.000001</definedName>
    <definedName name="sssolver_rep" localSheetId="1" hidden="1">2</definedName>
    <definedName name="sssolver_rep" localSheetId="2" hidden="1">2</definedName>
    <definedName name="sssolver_rep" localSheetId="3" hidden="1">2</definedName>
    <definedName name="sssolver_rep" localSheetId="4" hidden="1">2</definedName>
    <definedName name="sssolver_rep" localSheetId="5" hidden="1">2</definedName>
    <definedName name="sssolver_rep" localSheetId="6" hidden="1">2</definedName>
    <definedName name="sssolver_scl" localSheetId="1" hidden="1">2</definedName>
    <definedName name="sssolver_scl" localSheetId="2" hidden="1">2</definedName>
    <definedName name="sssolver_scl" localSheetId="3" hidden="1">2</definedName>
    <definedName name="sssolver_scl" localSheetId="4" hidden="1">2</definedName>
    <definedName name="sssolver_scl" localSheetId="5" hidden="1">2</definedName>
    <definedName name="sssolver_scl" localSheetId="6" hidden="1">2</definedName>
    <definedName name="sssolver_sho" localSheetId="1" hidden="1">2</definedName>
    <definedName name="sssolver_sho" localSheetId="2" hidden="1">2</definedName>
    <definedName name="sssolver_sho" localSheetId="3" hidden="1">2</definedName>
    <definedName name="sssolver_sho" localSheetId="4" hidden="1">2</definedName>
    <definedName name="sssolver_sho" localSheetId="5" hidden="1">2</definedName>
    <definedName name="sssolver_sho" localSheetId="6" hidden="1">2</definedName>
    <definedName name="sssolver_tim" localSheetId="1" hidden="1">100</definedName>
    <definedName name="sssolver_tim" localSheetId="2" hidden="1">100</definedName>
    <definedName name="sssolver_tim" localSheetId="3" hidden="1">100</definedName>
    <definedName name="sssolver_tim" localSheetId="4" hidden="1">100</definedName>
    <definedName name="sssolver_tim" localSheetId="5" hidden="1">100</definedName>
    <definedName name="sssolver_tim" localSheetId="6" hidden="1">100</definedName>
    <definedName name="sssolver_tol" localSheetId="1" hidden="1">0.05</definedName>
    <definedName name="sssolver_tol" localSheetId="2" hidden="1">0.05</definedName>
    <definedName name="sssolver_tol" localSheetId="3" hidden="1">0.05</definedName>
    <definedName name="sssolver_tol" localSheetId="4" hidden="1">0.05</definedName>
    <definedName name="sssolver_tol" localSheetId="5" hidden="1">0.05</definedName>
    <definedName name="sssolver_tol" localSheetId="6" hidden="1">0.05</definedName>
    <definedName name="Supply">Purchase!$B$23:$F$23</definedName>
    <definedName name="Total_amounts_to_buy">Purchase!$G$18:$G$21</definedName>
    <definedName name="Total_audience">Media!$F$16</definedName>
    <definedName name="Total_Contracts" localSheetId="1">Award1!$F$14:$F$16</definedName>
    <definedName name="Total_Contracts">Award2!$F$14:$F$16</definedName>
    <definedName name="Total_Cost" localSheetId="1">Award1!$B$20</definedName>
    <definedName name="Total_Cost" localSheetId="2">Award2!$B$24</definedName>
    <definedName name="Total_cost" localSheetId="3">Invent1!$E$17</definedName>
    <definedName name="Total_cost">Purchase!$G$27</definedName>
    <definedName name="Total_investment">Media!$F$14</definedName>
    <definedName name="Total_sold">Purchase!$B$22:$F$22</definedName>
  </definedNames>
  <calcPr calcId="0"/>
</workbook>
</file>

<file path=xl/calcChain.xml><?xml version="1.0" encoding="utf-8"?>
<calcChain xmlns="http://schemas.openxmlformats.org/spreadsheetml/2006/main">
  <c r="F14" i="2" l="1"/>
  <c r="F15" i="2"/>
  <c r="F16" i="2"/>
  <c r="B17" i="2"/>
  <c r="C17" i="2"/>
  <c r="D17" i="2"/>
  <c r="E17" i="2"/>
  <c r="B20" i="2"/>
  <c r="F14" i="3"/>
  <c r="F15" i="3"/>
  <c r="F16" i="3"/>
  <c r="B17" i="3"/>
  <c r="C17" i="3"/>
  <c r="D17" i="3"/>
  <c r="E17" i="3"/>
  <c r="B21" i="3"/>
  <c r="C21" i="3"/>
  <c r="D21" i="3"/>
  <c r="E21" i="3"/>
  <c r="B22" i="3"/>
  <c r="C22" i="3"/>
  <c r="D22" i="3"/>
  <c r="E22" i="3"/>
  <c r="B24" i="3"/>
  <c r="C13" i="4"/>
  <c r="E13" i="4"/>
  <c r="G13" i="4"/>
  <c r="C14" i="4"/>
  <c r="E14" i="4"/>
  <c r="G14" i="4"/>
  <c r="C15" i="4"/>
  <c r="E15" i="4"/>
  <c r="G15" i="4"/>
  <c r="C16" i="4"/>
  <c r="E16" i="4"/>
  <c r="G16" i="4"/>
  <c r="E17" i="4"/>
  <c r="G17" i="4"/>
  <c r="C15" i="5"/>
  <c r="E15" i="5"/>
  <c r="G15" i="5"/>
  <c r="C16" i="5"/>
  <c r="E16" i="5"/>
  <c r="G16" i="5"/>
  <c r="C17" i="5"/>
  <c r="E17" i="5"/>
  <c r="G17" i="5"/>
  <c r="C18" i="5"/>
  <c r="E18" i="5"/>
  <c r="G18" i="5"/>
  <c r="B19" i="5"/>
  <c r="E19" i="5"/>
  <c r="G19" i="5"/>
  <c r="F14" i="6"/>
  <c r="B15" i="6"/>
  <c r="C15" i="6"/>
  <c r="D15" i="6"/>
  <c r="E15" i="6"/>
  <c r="B16" i="6"/>
  <c r="C16" i="6"/>
  <c r="D16" i="6"/>
  <c r="E16" i="6"/>
  <c r="F16" i="6"/>
  <c r="G18" i="7"/>
  <c r="G19" i="7"/>
  <c r="G20" i="7"/>
  <c r="G21" i="7"/>
  <c r="B22" i="7"/>
  <c r="C22" i="7"/>
  <c r="D22" i="7"/>
  <c r="E22" i="7"/>
  <c r="F22" i="7"/>
  <c r="B25" i="7"/>
  <c r="C25" i="7"/>
  <c r="D25" i="7"/>
  <c r="E25" i="7"/>
  <c r="F25" i="7"/>
  <c r="G25" i="7"/>
  <c r="B26" i="7"/>
  <c r="C26" i="7"/>
  <c r="D26" i="7"/>
  <c r="E26" i="7"/>
  <c r="F26" i="7"/>
  <c r="G26" i="7"/>
  <c r="G27" i="7"/>
</calcChain>
</file>

<file path=xl/sharedStrings.xml><?xml version="1.0" encoding="utf-8"?>
<sst xmlns="http://schemas.openxmlformats.org/spreadsheetml/2006/main" count="309" uniqueCount="217">
  <si>
    <t>Purchasing Examples</t>
  </si>
  <si>
    <t>On each example worksheet, read the comments at the bottom of the sheet, then</t>
  </si>
  <si>
    <t>click Tools Solver... to examine the decision variables, constraints, and objective.</t>
  </si>
  <si>
    <t>To find the optimal solution, click the Solve button.</t>
  </si>
  <si>
    <t xml:space="preserve">In this series of models we will look at how the Solver can help make decisions about </t>
  </si>
  <si>
    <t xml:space="preserve">purchasing goods, awarding contracts, etc.  You can view these purchasing models as </t>
  </si>
  <si>
    <t>allocating a scarce resource -- namely money -- to various uses in an optimal way.</t>
  </si>
  <si>
    <t xml:space="preserve">In the contract awards worksheets Award1 and Award2, we have bids from 3 different </t>
  </si>
  <si>
    <t xml:space="preserve">suppliers to supply diskettes at different prices to our facilities in 4 different states.  We </t>
  </si>
  <si>
    <t xml:space="preserve">want to choose from the suppliers' bids in a way that will minimize our total cost.  In </t>
  </si>
  <si>
    <t>Award2, one supplier has specified a minimum size bid for each state.</t>
  </si>
  <si>
    <t xml:space="preserve">In the inventory policy worksheets Invent1 and Invent2 we compare the EOQ (Economic </t>
  </si>
  <si>
    <t xml:space="preserve">Order Quantity) with the optimal amounts the Solver suggests we should order. These </t>
  </si>
  <si>
    <t>inventory policy models can also be found in the Finance Examples workbook.</t>
  </si>
  <si>
    <t xml:space="preserve">In the Media worksheet, a company wishes to buy advertising at the lowest possible </t>
  </si>
  <si>
    <t xml:space="preserve">cost while still reaching a certain target number of prospects.  This type of media buying </t>
  </si>
  <si>
    <t>decision is a common Solver application.</t>
  </si>
  <si>
    <t xml:space="preserve">In the Purchase worksheet, we examine a purchasing/transportation problem where a </t>
  </si>
  <si>
    <t xml:space="preserve">company can buy goods at several different places and it needs those goods </t>
  </si>
  <si>
    <t>delivered to several different locations.</t>
  </si>
  <si>
    <t>Contract Awards 1</t>
  </si>
  <si>
    <t xml:space="preserve">A large software company with 4 separate buildings in different states, has offers from 3 different  </t>
  </si>
  <si>
    <t>floppy disk manufacturers to supply their monthly need of new diskettes. To whom should the</t>
  </si>
  <si>
    <t>contracts be awarded to minimize cost?</t>
  </si>
  <si>
    <t>Bids per 1000 diskettes</t>
  </si>
  <si>
    <t>Building 1</t>
  </si>
  <si>
    <t>Building 2</t>
  </si>
  <si>
    <t>Building 3</t>
  </si>
  <si>
    <t>Building 4</t>
  </si>
  <si>
    <t>Manufacturer 1</t>
  </si>
  <si>
    <t>Manufacturer 2</t>
  </si>
  <si>
    <t>Manufacturer 3</t>
  </si>
  <si>
    <t>Contracts awarded per 1000 diskettes</t>
  </si>
  <si>
    <t>Total</t>
  </si>
  <si>
    <t>Available</t>
  </si>
  <si>
    <t>Required</t>
  </si>
  <si>
    <t>Total Cost</t>
  </si>
  <si>
    <t>Problem</t>
  </si>
  <si>
    <t xml:space="preserve">A large software company with 4 different buildings in different states, needs a large supply of </t>
  </si>
  <si>
    <t xml:space="preserve">diskettes on a monthly basis in each of those buildings. The company has 3 different offers from </t>
  </si>
  <si>
    <t>several floppy disk manufacturers. Which offer or combination of offers should the company</t>
  </si>
  <si>
    <t>accept in order to minimize cost?</t>
  </si>
  <si>
    <t>Solution</t>
  </si>
  <si>
    <t>1) The variables are the number of diskettes to buy from each manufacturer.  On worksheet</t>
  </si>
  <si>
    <t>Award1 these are given the name Contracts.</t>
  </si>
  <si>
    <t>2) The contracts awarded need to meet the demand of the software company and should not</t>
  </si>
  <si>
    <t>exceed the number of diskettes available from each manufacturer. This gives</t>
  </si>
  <si>
    <t>Contracts_given &gt;= Contracts_required</t>
  </si>
  <si>
    <t>Total_contracts &lt;= Contracts_available</t>
  </si>
  <si>
    <t>Besides these constraints, we also have the logical constraint</t>
  </si>
  <si>
    <t>Contracts &gt;= 0  via the Assume Non-Negative option</t>
  </si>
  <si>
    <t>3) The objective is to minimize cost.  In Award1 this cell is given the name Total_Cost.</t>
  </si>
  <si>
    <t>Remarks</t>
  </si>
  <si>
    <t xml:space="preserve">Models like the one discussed here are often used by the government. A common example is the </t>
  </si>
  <si>
    <t>contracts that are awarded to companies to supply fuel for airbases. Normally, we have further</t>
  </si>
  <si>
    <t>constraints on the bids from each supplier, such as a minimum number of diskettes in this case.</t>
  </si>
  <si>
    <t xml:space="preserve">In the Award2 worksheet we will see how to handle such a constraint. </t>
  </si>
  <si>
    <t>Contract Awards 2</t>
  </si>
  <si>
    <t>Manufacturer 1 is only interested in contracts of 15000 diskettes or more.</t>
  </si>
  <si>
    <t>Decisions</t>
  </si>
  <si>
    <t xml:space="preserve">A large software company with 4 different buildings in different states, needs a large supply </t>
  </si>
  <si>
    <t xml:space="preserve">of diskettes on a monthly basis in each of those buildings. The company has 3 different offers </t>
  </si>
  <si>
    <t xml:space="preserve">from several floppy disk manufacturers. However, Manufacturer 1 is only interested in </t>
  </si>
  <si>
    <t xml:space="preserve">contracts of 15,000 diskettes or more. Which offer or combination of offers should the </t>
  </si>
  <si>
    <t>company accept to minimize cost?</t>
  </si>
  <si>
    <t xml:space="preserve">On the surface this problem seems to be no different from the one in Award1. However, we </t>
  </si>
  <si>
    <t xml:space="preserve">have the problem that the number of diskettes bought from Manufacturer 1 should either be 0 </t>
  </si>
  <si>
    <t xml:space="preserve">or greater than 15000. This is a frequently occurring constraint and Award2 shows us how to </t>
  </si>
  <si>
    <t xml:space="preserve">handle this type of condition. The key is to introduce 4 new binary integer variables that tell us </t>
  </si>
  <si>
    <t>whether a contract is bought from manufacturer 1 or not, for each building.</t>
  </si>
  <si>
    <t xml:space="preserve">1) The variables are the contracts to be awarded, and the binary integer variables as discussed </t>
  </si>
  <si>
    <t xml:space="preserve">above.  In worksheet Award2 these are given the names Contracts and Contract_decisions.  </t>
  </si>
  <si>
    <t>2) First, we still have the constraints used in Award1:</t>
  </si>
  <si>
    <t>Second, we have the logical constraints for the binary integer variables:</t>
  </si>
  <si>
    <t>Contract_decisions = binary</t>
  </si>
  <si>
    <t>The 15000 diskettes constraint is now handled by:</t>
  </si>
  <si>
    <t>Awarded_to_1 &lt;= Maximum_diskettes</t>
  </si>
  <si>
    <t>Awarded_to_1 &gt;= Minimum_diskettes</t>
  </si>
  <si>
    <t>3) The objective is still to minimize total cost, defined on this worksheet as Total_Cost.</t>
  </si>
  <si>
    <t xml:space="preserve">The introduction of binary integer variables often allows us to express the effect of more </t>
  </si>
  <si>
    <t xml:space="preserve">complex conditions as seen in this model. It would also be possible to handle other types of </t>
  </si>
  <si>
    <t xml:space="preserve">constraints. For example, if Manufacturer 2 only distributes diskettes in multiples of 5000, </t>
  </si>
  <si>
    <t xml:space="preserve">we could model this constraint with binary integer variables. </t>
  </si>
  <si>
    <t>Inventory Policy 1</t>
  </si>
  <si>
    <t>What is the best ordering policy for a warehouse to minimize cost, while meeting demands?</t>
  </si>
  <si>
    <t>The warehouse has a limited storage capacity of 50000 cubic meters (m3).</t>
  </si>
  <si>
    <t>Holding Cost</t>
  </si>
  <si>
    <t>Storage Space per unit (m3)</t>
  </si>
  <si>
    <t>Demand per month</t>
  </si>
  <si>
    <t>Ordering cost per order</t>
  </si>
  <si>
    <t>Storage space available (m3)</t>
  </si>
  <si>
    <t>Product 1</t>
  </si>
  <si>
    <t>Product 2</t>
  </si>
  <si>
    <t>Product 3</t>
  </si>
  <si>
    <t>Product 4</t>
  </si>
  <si>
    <t>Quantity to order each month</t>
  </si>
  <si>
    <t>EOQ</t>
  </si>
  <si>
    <t>Cost</t>
  </si>
  <si>
    <t>Space  used (m3)</t>
  </si>
  <si>
    <t xml:space="preserve">A warehouse sells 4 products with a different demand for each product. Each product has a different holding cost </t>
  </si>
  <si>
    <t xml:space="preserve">and requires a certain amount of space. What should the ordering policy for the warehouse be, given its limited </t>
  </si>
  <si>
    <t>storage capacity?</t>
  </si>
  <si>
    <t xml:space="preserve">There is an analytical solution for this problem, which is known as the Economic Order Quantity (EOQ) and is </t>
  </si>
  <si>
    <t xml:space="preserve">given by the following formula: q = SQRT(2 k d/h), where q is the quantity to order, k is the cost to place an order, </t>
  </si>
  <si>
    <t xml:space="preserve">d is the demand and h is the holding cost of the product. Unfortunately, this formula doesn't always work in the real </t>
  </si>
  <si>
    <t xml:space="preserve">world.  Demand usually fluctuates, ordering time is variable, and other factors arise to further complicate the </t>
  </si>
  <si>
    <t>problem. In this model we have one such factor, a limited storage space.</t>
  </si>
  <si>
    <t xml:space="preserve">1) The variables are the amounts to order each month for each product. These are defined as Quantities in this </t>
  </si>
  <si>
    <t>worksheet. By changing these variables we change the total cost.</t>
  </si>
  <si>
    <t>2) The constraints are very simple. We have a logical constraint and the storage capacity constraint. This gives</t>
  </si>
  <si>
    <t>Quantities &gt;= 0 via the Assume Non-Negative option</t>
  </si>
  <si>
    <t>Space_used &lt;= Available_space</t>
  </si>
  <si>
    <t>If the latter constraint wasn’t present, the solution to the problem could be calculated by the formula given above.</t>
  </si>
  <si>
    <t xml:space="preserve">3) The objective is to minimize the total cost, which is defined as Total_cost. It is calculated by adding the </t>
  </si>
  <si>
    <t>individual costs for each product. Those costs are calculated by using the formula:</t>
  </si>
  <si>
    <t>Cost = h q /2 + k d /q, where h, q, k and d are as above.</t>
  </si>
  <si>
    <t xml:space="preserve">This formula is easy to understand if we realize that the average inventory level is q/2 and the average number of </t>
  </si>
  <si>
    <t>orders is d/q.</t>
  </si>
  <si>
    <t>In this worksheet we have also calculated the EOQ with the formula given above. Check to see that when you</t>
  </si>
  <si>
    <t>increase the storage capacity and thus relax that constraint, the answers found by the Solver will approach the</t>
  </si>
  <si>
    <t>analytic solution.</t>
  </si>
  <si>
    <t xml:space="preserve">This model is an example of a non-linear problem, as can easily be seen by looking at the cost formula. Whereas in </t>
  </si>
  <si>
    <t xml:space="preserve">linear problems it does not matter what are starting values for the variables are, it can be very important to have </t>
  </si>
  <si>
    <t xml:space="preserve">reasonable starting values in non-linear problems. In this model it is not possible to start with a quantity of 0, since </t>
  </si>
  <si>
    <t>this would cause an error in the calculation of the cost.</t>
  </si>
  <si>
    <t xml:space="preserve">Please see for yourself that the Solver will still find the correct answer, even when the starting values are close </t>
  </si>
  <si>
    <t xml:space="preserve">(but not equal to) zero. </t>
  </si>
  <si>
    <t>Inventory Policy 2</t>
  </si>
  <si>
    <t>The warehouse has a limited storage capacity of 50000 cubic meters (m3) and a budget of $30,000.</t>
  </si>
  <si>
    <t>Price per unit</t>
  </si>
  <si>
    <t>Storage Capacity</t>
  </si>
  <si>
    <t>Budget</t>
  </si>
  <si>
    <t>Cost of holding</t>
  </si>
  <si>
    <t>Space</t>
  </si>
  <si>
    <t>and ordering</t>
  </si>
  <si>
    <t>used (m3)</t>
  </si>
  <si>
    <t>Cost of products</t>
  </si>
  <si>
    <t xml:space="preserve">This model continues to build on the first inventory policy model. We expand the model by giving the warehouse a </t>
  </si>
  <si>
    <t xml:space="preserve">budget for buying new products. In other words:  A warehouse sells 4 products with a different demand for each </t>
  </si>
  <si>
    <t xml:space="preserve">product. Each product has a different holding cost and requires a certain amount of space. What should the ordering </t>
  </si>
  <si>
    <t>policy for the warehouse be, given its limited storage capacity and limited budget?</t>
  </si>
  <si>
    <t xml:space="preserve">The variables are exactly the same as in the first model. So is the objective, and the way it is calculated. The </t>
  </si>
  <si>
    <t>difference is that we have an extra constraint which keeps us within the budget. This new constraint is expressed as:</t>
  </si>
  <si>
    <t>Cost_of_products &lt;= Available_money   and we also have</t>
  </si>
  <si>
    <t>Space_used &lt;= Available_space   as before</t>
  </si>
  <si>
    <t>We still have Quantities &gt;= 0 via the Assume Non-Negative option.  This time, we also require integer quantities:</t>
  </si>
  <si>
    <t>Quantities = integer</t>
  </si>
  <si>
    <t xml:space="preserve">Once again, we have calculated the EOQs as discussed in the first inventory policy model. If we would give a </t>
  </si>
  <si>
    <t xml:space="preserve">unlimited budget and unlimited storage space, the Solver would find exactly those values. </t>
  </si>
  <si>
    <t xml:space="preserve">There is one more change we made in this model compared to the one on worksheet Invent1. This time we </t>
  </si>
  <si>
    <t xml:space="preserve">required the variables to be integers. Whether this is a valid assumption would depend completely on the type of </t>
  </si>
  <si>
    <t xml:space="preserve">product that is dealt with. If a model is trying to determine how many cars, airplanes or other such articles to buy, it </t>
  </si>
  <si>
    <t xml:space="preserve">could be very important to use integer variables. If the model, on the other hand, is giving an indication how much </t>
  </si>
  <si>
    <t>sugar to buy, for example, it would not be appropriate to use integer variables.</t>
  </si>
  <si>
    <t>Media Buying</t>
  </si>
  <si>
    <t>A company wants its advertisements to reach at least 1.5 million people through different media.</t>
  </si>
  <si>
    <t>There is a maximum number of ad impressions considered effective in each medium.  How should</t>
  </si>
  <si>
    <t>the company advertise to minimize total cost while satisfying the limits on reach and frequency?</t>
  </si>
  <si>
    <t>Media Requirements</t>
  </si>
  <si>
    <t>TV</t>
  </si>
  <si>
    <t>Radio</t>
  </si>
  <si>
    <t>Mail</t>
  </si>
  <si>
    <t>Newspaper</t>
  </si>
  <si>
    <t>Audience Size</t>
  </si>
  <si>
    <t>Cost / Impression</t>
  </si>
  <si>
    <t>Max Impressions</t>
  </si>
  <si>
    <t>Investments</t>
  </si>
  <si>
    <t>Amount</t>
  </si>
  <si>
    <t>Impressions</t>
  </si>
  <si>
    <t>Audience</t>
  </si>
  <si>
    <t>A company wants its advertisements to reach at least 1.5 million people. It is considering advertising</t>
  </si>
  <si>
    <t>through TV, radio, direct mail, and newspapers.  Each medium has a certain cost per run of an ad,</t>
  </si>
  <si>
    <t>a certain audience that will see the ad, and a maximum number of ad impressions before response</t>
  </si>
  <si>
    <t>to the ad falls off too much.  How should the company advertise in order to reach its target audience</t>
  </si>
  <si>
    <t>at the lowest possible cost?</t>
  </si>
  <si>
    <t xml:space="preserve">1) The variables are the amounts of money to spend on each medium. In worksheet Media these </t>
  </si>
  <si>
    <t>are given the name Investments.</t>
  </si>
  <si>
    <t>2) The constraints are very simple.</t>
  </si>
  <si>
    <t>Investments &gt;= 0  via the Assume Non-Negative option</t>
  </si>
  <si>
    <t>Impressions &lt;= Max_Impressions  for each medium</t>
  </si>
  <si>
    <t>Total_Audience &gt;= 1500000</t>
  </si>
  <si>
    <t>3) The objective is to minimize total cost.  In worksheet Media this is defined as Total_investment.</t>
  </si>
  <si>
    <t>Often, there are discounts for placing ads with greater frequency in different media.  This could be</t>
  </si>
  <si>
    <t>expressed in a model with a 'piecewise-linear' constraint, using binary integer variables.</t>
  </si>
  <si>
    <t>Purchasing/Transportation Model</t>
  </si>
  <si>
    <t>A cake mix manufacturer has 4 different plants that all require a certain amount of sugar. There are</t>
  </si>
  <si>
    <t xml:space="preserve"> 5 different companies where the sugar can be bought. Where should the company buy the </t>
  </si>
  <si>
    <t>sugar and how much should it buy, to minimize cost of sugar and shipping?</t>
  </si>
  <si>
    <t>Company 1</t>
  </si>
  <si>
    <t>Company 2</t>
  </si>
  <si>
    <t>Company 3</t>
  </si>
  <si>
    <t>Company 4</t>
  </si>
  <si>
    <t>Company 5</t>
  </si>
  <si>
    <t>Sugar prices (per ton)</t>
  </si>
  <si>
    <t>Cost of shipping from companies to plants (per ton)</t>
  </si>
  <si>
    <t>Plant 1</t>
  </si>
  <si>
    <t>Plant 2</t>
  </si>
  <si>
    <t>Plant 3</t>
  </si>
  <si>
    <t>Plant 4</t>
  </si>
  <si>
    <t>Amounts of sugar to buy (tons)</t>
  </si>
  <si>
    <t>Demand</t>
  </si>
  <si>
    <t>Available supply</t>
  </si>
  <si>
    <t>Cost of sugar</t>
  </si>
  <si>
    <t>Cost of shipping</t>
  </si>
  <si>
    <t>Total cost</t>
  </si>
  <si>
    <t xml:space="preserve">A cake-mix manufacturer has 4 different plants throughout the country. It can buy sugar from 5 different companies. </t>
  </si>
  <si>
    <t xml:space="preserve">The cost of the sugar and the transportation costs from each company to each plant are known. Where should the </t>
  </si>
  <si>
    <t>company buy sugar and how much should it buy, to meet the demand and minimize cost?</t>
  </si>
  <si>
    <t>1) The variables are the amounts of sugar to be bought from each company for each plant.  On worksheet Purchase</t>
  </si>
  <si>
    <t>these are given the name Amounts_to_buy.</t>
  </si>
  <si>
    <t>2) The constraints are simple and straightforward:</t>
  </si>
  <si>
    <t>Amounts_to_buy &gt;= 0  via the Assume Non-Negative option</t>
  </si>
  <si>
    <t>Total_amounts_to_buy &gt;= Demand</t>
  </si>
  <si>
    <t>Total_sold &lt;= Supply</t>
  </si>
  <si>
    <t>3) The objective is to minimize cost.  This is defined as Total_cost on the worksheet.</t>
  </si>
  <si>
    <t xml:space="preserve">Even though this model is very simple, it is one of the most used models in the industry.  It routinely saves many </t>
  </si>
  <si>
    <t>companies thousands or even millions of dollars a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</si>
</sst>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6" formatCode="&quot;$&quot;#,##0_);[Red]\(&quot;$&quot;#,##0\)"/>
  </numFmts>
  <fonts count="11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i/>
      <sz val="8"/>
      <name val="MS Sans Serif"/>
      <family val="2"/>
    </font>
    <font>
      <b/>
      <sz val="10"/>
      <name val="Helv"/>
    </font>
    <font>
      <sz val="10"/>
      <name val="Helv"/>
    </font>
    <font>
      <sz val="8"/>
      <name val="Helv"/>
    </font>
    <font>
      <sz val="8"/>
      <name val="MS Sans Serif"/>
      <family val="2"/>
    </font>
    <font>
      <b/>
      <sz val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13"/>
      </patternFill>
    </fill>
    <fill>
      <patternFill patternType="gray125">
        <fgColor indexed="9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ck">
        <color indexed="16"/>
      </left>
      <right style="thick">
        <color indexed="16"/>
      </right>
      <top/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ck">
        <color indexed="16"/>
      </left>
      <right style="thick">
        <color indexed="16"/>
      </right>
      <top/>
      <bottom style="thick">
        <color indexed="16"/>
      </bottom>
      <diagonal/>
    </border>
    <border>
      <left style="thick">
        <color indexed="16"/>
      </left>
      <right/>
      <top style="thick">
        <color indexed="16"/>
      </top>
      <bottom style="thick">
        <color indexed="16"/>
      </bottom>
      <diagonal/>
    </border>
    <border>
      <left/>
      <right/>
      <top style="thick">
        <color indexed="16"/>
      </top>
      <bottom style="thick">
        <color indexed="16"/>
      </bottom>
      <diagonal/>
    </border>
    <border>
      <left/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thick">
        <color indexed="17"/>
      </right>
      <top/>
      <bottom/>
      <diagonal/>
    </border>
    <border>
      <left style="thick">
        <color indexed="17"/>
      </left>
      <right style="thick">
        <color indexed="17"/>
      </right>
      <top/>
      <bottom style="thick">
        <color indexed="17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6"/>
      </left>
      <right/>
      <top/>
      <bottom/>
      <diagonal/>
    </border>
    <border>
      <left/>
      <right style="thick">
        <color indexed="16"/>
      </right>
      <top/>
      <bottom/>
      <diagonal/>
    </border>
    <border>
      <left style="thick">
        <color indexed="16"/>
      </left>
      <right/>
      <top/>
      <bottom style="thick">
        <color indexed="16"/>
      </bottom>
      <diagonal/>
    </border>
    <border>
      <left/>
      <right/>
      <top/>
      <bottom style="thick">
        <color indexed="16"/>
      </bottom>
      <diagonal/>
    </border>
    <border>
      <left/>
      <right style="thick">
        <color indexed="16"/>
      </right>
      <top/>
      <bottom style="thick">
        <color indexed="16"/>
      </bottom>
      <diagonal/>
    </border>
    <border>
      <left style="thick">
        <color indexed="16"/>
      </left>
      <right style="thick">
        <color indexed="12"/>
      </right>
      <top style="thick">
        <color indexed="16"/>
      </top>
      <bottom style="thick">
        <color indexed="16"/>
      </bottom>
      <diagonal/>
    </border>
    <border>
      <left style="thick">
        <color indexed="17"/>
      </left>
      <right style="thick">
        <color indexed="12"/>
      </right>
      <top style="thick">
        <color indexed="16"/>
      </top>
      <bottom style="thick">
        <color indexed="16"/>
      </bottom>
      <diagonal/>
    </border>
  </borders>
  <cellStyleXfs count="3">
    <xf numFmtId="0" fontId="0" fillId="0" borderId="0"/>
    <xf numFmtId="0" fontId="2" fillId="0" borderId="0"/>
    <xf numFmtId="0" fontId="8" fillId="0" borderId="0">
      <alignment horizontal="left"/>
    </xf>
  </cellStyleXfs>
  <cellXfs count="145">
    <xf numFmtId="0" fontId="0" fillId="0" borderId="0" xfId="0"/>
    <xf numFmtId="0" fontId="1" fillId="0" borderId="0" xfId="0" applyFont="1"/>
    <xf numFmtId="0" fontId="3" fillId="2" borderId="1" xfId="0" quotePrefix="1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3" fillId="2" borderId="4" xfId="0" quotePrefix="1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/>
    <xf numFmtId="0" fontId="3" fillId="2" borderId="6" xfId="0" quotePrefix="1" applyFont="1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3" fillId="0" borderId="0" xfId="0" quotePrefix="1" applyFont="1" applyAlignment="1">
      <alignment horizontal="left"/>
    </xf>
    <xf numFmtId="0" fontId="3" fillId="0" borderId="1" xfId="0" quotePrefix="1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4" xfId="0" quotePrefix="1" applyFont="1" applyBorder="1" applyAlignment="1">
      <alignment horizontal="left"/>
    </xf>
    <xf numFmtId="5" fontId="0" fillId="0" borderId="0" xfId="0" applyNumberFormat="1" applyBorder="1" applyAlignment="1">
      <alignment horizontal="center"/>
    </xf>
    <xf numFmtId="5" fontId="0" fillId="0" borderId="5" xfId="0" applyNumberForma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4" xfId="0" quotePrefix="1" applyFont="1" applyBorder="1" applyAlignment="1">
      <alignment horizontal="left"/>
    </xf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6" xfId="0" applyFont="1" applyBorder="1"/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0" fontId="5" fillId="0" borderId="1" xfId="0" quotePrefix="1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5" fontId="0" fillId="0" borderId="23" xfId="0" applyNumberFormat="1" applyBorder="1" applyAlignment="1">
      <alignment horizontal="center"/>
    </xf>
    <xf numFmtId="0" fontId="0" fillId="0" borderId="8" xfId="0" applyBorder="1"/>
    <xf numFmtId="0" fontId="5" fillId="0" borderId="1" xfId="0" applyFont="1" applyBorder="1"/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4" fillId="0" borderId="6" xfId="0" quotePrefix="1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5" fontId="0" fillId="0" borderId="24" xfId="0" applyNumberFormat="1" applyBorder="1" applyAlignment="1">
      <alignment horizontal="center"/>
    </xf>
    <xf numFmtId="5" fontId="0" fillId="0" borderId="25" xfId="0" applyNumberFormat="1" applyBorder="1" applyAlignment="1">
      <alignment horizontal="center"/>
    </xf>
    <xf numFmtId="5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1" xfId="0" applyBorder="1"/>
    <xf numFmtId="0" fontId="4" fillId="0" borderId="2" xfId="0" quotePrefix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right"/>
    </xf>
    <xf numFmtId="6" fontId="0" fillId="0" borderId="0" xfId="0" applyNumberFormat="1" applyBorder="1" applyAlignment="1">
      <alignment horizontal="center"/>
    </xf>
    <xf numFmtId="0" fontId="4" fillId="0" borderId="7" xfId="0" quotePrefix="1" applyFont="1" applyBorder="1" applyAlignment="1">
      <alignment horizontal="right"/>
    </xf>
    <xf numFmtId="5" fontId="0" fillId="0" borderId="7" xfId="0" applyNumberFormat="1" applyBorder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0" fillId="0" borderId="27" xfId="0" applyBorder="1"/>
    <xf numFmtId="6" fontId="0" fillId="0" borderId="0" xfId="0" applyNumberFormat="1" applyBorder="1" applyAlignment="1">
      <alignment horizontal="right"/>
    </xf>
    <xf numFmtId="0" fontId="0" fillId="0" borderId="28" xfId="0" applyBorder="1"/>
    <xf numFmtId="0" fontId="0" fillId="0" borderId="29" xfId="0" applyBorder="1"/>
    <xf numFmtId="6" fontId="0" fillId="0" borderId="30" xfId="0" applyNumberFormat="1" applyBorder="1"/>
    <xf numFmtId="0" fontId="4" fillId="0" borderId="7" xfId="0" applyFont="1" applyBorder="1" applyAlignment="1">
      <alignment horizontal="right"/>
    </xf>
    <xf numFmtId="6" fontId="0" fillId="0" borderId="23" xfId="0" applyNumberFormat="1" applyBorder="1"/>
    <xf numFmtId="1" fontId="0" fillId="0" borderId="30" xfId="0" applyNumberFormat="1" applyBorder="1"/>
    <xf numFmtId="0" fontId="4" fillId="0" borderId="0" xfId="0" quotePrefix="1" applyFont="1" applyAlignment="1">
      <alignment horizontal="left"/>
    </xf>
    <xf numFmtId="6" fontId="0" fillId="0" borderId="7" xfId="0" applyNumberForma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0" fontId="3" fillId="2" borderId="6" xfId="0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quotePrefix="1" applyFont="1" applyBorder="1" applyAlignment="1">
      <alignment horizontal="left"/>
    </xf>
    <xf numFmtId="0" fontId="3" fillId="0" borderId="6" xfId="0" quotePrefix="1" applyFont="1" applyBorder="1" applyAlignment="1">
      <alignment horizontal="left"/>
    </xf>
    <xf numFmtId="0" fontId="3" fillId="0" borderId="5" xfId="0" applyFont="1" applyBorder="1" applyAlignment="1"/>
    <xf numFmtId="0" fontId="3" fillId="0" borderId="4" xfId="0" applyFont="1" applyBorder="1"/>
    <xf numFmtId="1" fontId="0" fillId="0" borderId="0" xfId="0" applyNumberFormat="1" applyBorder="1"/>
    <xf numFmtId="0" fontId="3" fillId="0" borderId="6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2" borderId="31" xfId="0" quotePrefix="1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2" xfId="0" applyFill="1" applyBorder="1"/>
    <xf numFmtId="0" fontId="3" fillId="0" borderId="4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3" borderId="0" xfId="2" applyNumberFormat="1" applyFont="1" applyFill="1" applyBorder="1" applyAlignment="1">
      <alignment horizontal="left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9" fillId="4" borderId="2" xfId="0" applyFont="1" applyFill="1" applyBorder="1"/>
    <xf numFmtId="0" fontId="9" fillId="4" borderId="4" xfId="0" applyFont="1" applyFill="1" applyBorder="1"/>
    <xf numFmtId="0" fontId="9" fillId="4" borderId="0" xfId="0" applyFont="1" applyFill="1" applyBorder="1"/>
    <xf numFmtId="0" fontId="9" fillId="4" borderId="6" xfId="0" applyFont="1" applyFill="1" applyBorder="1"/>
    <xf numFmtId="0" fontId="9" fillId="4" borderId="7" xfId="0" applyFont="1" applyFill="1" applyBorder="1"/>
    <xf numFmtId="0" fontId="10" fillId="4" borderId="1" xfId="0" applyFont="1" applyFill="1" applyBorder="1"/>
    <xf numFmtId="0" fontId="10" fillId="4" borderId="4" xfId="0" applyFont="1" applyFill="1" applyBorder="1"/>
    <xf numFmtId="0" fontId="10" fillId="2" borderId="1" xfId="1" applyFont="1" applyFill="1" applyBorder="1"/>
    <xf numFmtId="0" fontId="9" fillId="2" borderId="2" xfId="1" applyFont="1" applyFill="1" applyBorder="1"/>
    <xf numFmtId="0" fontId="9" fillId="2" borderId="3" xfId="1" applyFont="1" applyFill="1" applyBorder="1"/>
    <xf numFmtId="0" fontId="9" fillId="2" borderId="4" xfId="1" applyFont="1" applyFill="1" applyBorder="1"/>
    <xf numFmtId="0" fontId="9" fillId="2" borderId="0" xfId="1" applyFont="1" applyFill="1" applyBorder="1"/>
    <xf numFmtId="0" fontId="9" fillId="2" borderId="5" xfId="1" applyFont="1" applyFill="1" applyBorder="1"/>
    <xf numFmtId="0" fontId="10" fillId="2" borderId="4" xfId="1" applyFont="1" applyFill="1" applyBorder="1"/>
    <xf numFmtId="0" fontId="9" fillId="2" borderId="6" xfId="1" applyFont="1" applyFill="1" applyBorder="1"/>
    <xf numFmtId="0" fontId="9" fillId="2" borderId="7" xfId="1" applyFont="1" applyFill="1" applyBorder="1"/>
    <xf numFmtId="0" fontId="9" fillId="2" borderId="8" xfId="1" applyFont="1" applyFill="1" applyBorder="1"/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1" fontId="0" fillId="0" borderId="5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5" fontId="0" fillId="0" borderId="39" xfId="0" applyNumberFormat="1" applyBorder="1" applyAlignment="1">
      <alignment horizontal="center"/>
    </xf>
  </cellXfs>
  <cellStyles count="3">
    <cellStyle name="Normal" xfId="0" builtinId="0"/>
    <cellStyle name="Normal_BUDGET2" xfId="1"/>
    <cellStyle name="Normal_FINANC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/>
  </sheetViews>
  <sheetFormatPr defaultRowHeight="12.75" x14ac:dyDescent="0.2"/>
  <cols>
    <col min="8" max="8" width="10.140625" customWidth="1"/>
  </cols>
  <sheetData>
    <row r="1" spans="1:8" x14ac:dyDescent="0.2">
      <c r="A1" s="110" t="s">
        <v>0</v>
      </c>
    </row>
    <row r="2" spans="1:8" ht="6" customHeight="1" x14ac:dyDescent="0.2">
      <c r="A2" s="111"/>
    </row>
    <row r="3" spans="1:8" x14ac:dyDescent="0.2">
      <c r="A3" s="112" t="s">
        <v>1</v>
      </c>
    </row>
    <row r="4" spans="1:8" x14ac:dyDescent="0.2">
      <c r="A4" s="112" t="s">
        <v>2</v>
      </c>
    </row>
    <row r="5" spans="1:8" x14ac:dyDescent="0.2">
      <c r="A5" s="112" t="s">
        <v>3</v>
      </c>
    </row>
    <row r="6" spans="1:8" ht="6" customHeight="1" thickBot="1" x14ac:dyDescent="0.25"/>
    <row r="7" spans="1:8" ht="13.5" thickTop="1" x14ac:dyDescent="0.2">
      <c r="A7" s="113" t="s">
        <v>4</v>
      </c>
      <c r="B7" s="114"/>
      <c r="C7" s="114"/>
      <c r="D7" s="114"/>
      <c r="E7" s="114"/>
      <c r="F7" s="114"/>
      <c r="G7" s="114"/>
      <c r="H7" s="115"/>
    </row>
    <row r="8" spans="1:8" x14ac:dyDescent="0.2">
      <c r="A8" s="116" t="s">
        <v>5</v>
      </c>
      <c r="B8" s="117"/>
      <c r="C8" s="117"/>
      <c r="D8" s="117"/>
      <c r="E8" s="117"/>
      <c r="F8" s="117"/>
      <c r="G8" s="117"/>
      <c r="H8" s="118"/>
    </row>
    <row r="9" spans="1:8" x14ac:dyDescent="0.2">
      <c r="A9" s="116" t="s">
        <v>6</v>
      </c>
      <c r="B9" s="117"/>
      <c r="C9" s="117"/>
      <c r="D9" s="117"/>
      <c r="E9" s="117"/>
      <c r="F9" s="117"/>
      <c r="G9" s="117"/>
      <c r="H9" s="118"/>
    </row>
    <row r="10" spans="1:8" x14ac:dyDescent="0.2">
      <c r="A10" s="116"/>
      <c r="B10" s="117"/>
      <c r="C10" s="117"/>
      <c r="D10" s="117"/>
      <c r="E10" s="117"/>
      <c r="F10" s="117"/>
      <c r="G10" s="117"/>
      <c r="H10" s="118"/>
    </row>
    <row r="11" spans="1:8" x14ac:dyDescent="0.2">
      <c r="A11" s="116" t="s">
        <v>7</v>
      </c>
      <c r="B11" s="117"/>
      <c r="C11" s="117"/>
      <c r="D11" s="117"/>
      <c r="E11" s="117"/>
      <c r="F11" s="117"/>
      <c r="G11" s="117"/>
      <c r="H11" s="118"/>
    </row>
    <row r="12" spans="1:8" x14ac:dyDescent="0.2">
      <c r="A12" s="116" t="s">
        <v>8</v>
      </c>
      <c r="B12" s="117"/>
      <c r="C12" s="117"/>
      <c r="D12" s="117"/>
      <c r="E12" s="117"/>
      <c r="F12" s="117"/>
      <c r="G12" s="117"/>
      <c r="H12" s="118"/>
    </row>
    <row r="13" spans="1:8" x14ac:dyDescent="0.2">
      <c r="A13" s="116" t="s">
        <v>9</v>
      </c>
      <c r="B13" s="117"/>
      <c r="C13" s="117"/>
      <c r="D13" s="117"/>
      <c r="E13" s="117"/>
      <c r="F13" s="117"/>
      <c r="G13" s="117"/>
      <c r="H13" s="118"/>
    </row>
    <row r="14" spans="1:8" x14ac:dyDescent="0.2">
      <c r="A14" s="116" t="s">
        <v>10</v>
      </c>
      <c r="B14" s="117"/>
      <c r="C14" s="117"/>
      <c r="D14" s="117"/>
      <c r="E14" s="117"/>
      <c r="F14" s="117"/>
      <c r="G14" s="117"/>
      <c r="H14" s="118"/>
    </row>
    <row r="15" spans="1:8" x14ac:dyDescent="0.2">
      <c r="A15" s="116"/>
      <c r="B15" s="117"/>
      <c r="C15" s="117"/>
      <c r="D15" s="117"/>
      <c r="E15" s="117"/>
      <c r="F15" s="117"/>
      <c r="G15" s="117"/>
      <c r="H15" s="118"/>
    </row>
    <row r="16" spans="1:8" x14ac:dyDescent="0.2">
      <c r="A16" s="116" t="s">
        <v>11</v>
      </c>
      <c r="B16" s="117"/>
      <c r="C16" s="117"/>
      <c r="D16" s="117"/>
      <c r="E16" s="117"/>
      <c r="F16" s="117"/>
      <c r="G16" s="117"/>
      <c r="H16" s="118"/>
    </row>
    <row r="17" spans="1:8" x14ac:dyDescent="0.2">
      <c r="A17" s="116" t="s">
        <v>12</v>
      </c>
      <c r="B17" s="117"/>
      <c r="C17" s="117"/>
      <c r="D17" s="117"/>
      <c r="E17" s="117"/>
      <c r="F17" s="117"/>
      <c r="G17" s="117"/>
      <c r="H17" s="118"/>
    </row>
    <row r="18" spans="1:8" x14ac:dyDescent="0.2">
      <c r="A18" s="116" t="s">
        <v>13</v>
      </c>
      <c r="B18" s="117"/>
      <c r="C18" s="117"/>
      <c r="D18" s="117"/>
      <c r="E18" s="117"/>
      <c r="F18" s="117"/>
      <c r="G18" s="117"/>
      <c r="H18" s="118"/>
    </row>
    <row r="19" spans="1:8" x14ac:dyDescent="0.2">
      <c r="A19" s="116"/>
      <c r="B19" s="117"/>
      <c r="C19" s="117"/>
      <c r="D19" s="117"/>
      <c r="E19" s="117"/>
      <c r="F19" s="117"/>
      <c r="G19" s="117"/>
      <c r="H19" s="118"/>
    </row>
    <row r="20" spans="1:8" x14ac:dyDescent="0.2">
      <c r="A20" s="116" t="s">
        <v>14</v>
      </c>
      <c r="B20" s="117"/>
      <c r="C20" s="117"/>
      <c r="D20" s="117"/>
      <c r="E20" s="117"/>
      <c r="F20" s="117"/>
      <c r="G20" s="117"/>
      <c r="H20" s="118"/>
    </row>
    <row r="21" spans="1:8" x14ac:dyDescent="0.2">
      <c r="A21" s="116" t="s">
        <v>15</v>
      </c>
      <c r="B21" s="117"/>
      <c r="C21" s="117"/>
      <c r="D21" s="117"/>
      <c r="E21" s="117"/>
      <c r="F21" s="117"/>
      <c r="G21" s="117"/>
      <c r="H21" s="118"/>
    </row>
    <row r="22" spans="1:8" x14ac:dyDescent="0.2">
      <c r="A22" s="116" t="s">
        <v>16</v>
      </c>
      <c r="B22" s="117"/>
      <c r="C22" s="117"/>
      <c r="D22" s="117"/>
      <c r="E22" s="117"/>
      <c r="F22" s="117"/>
      <c r="G22" s="117"/>
      <c r="H22" s="118"/>
    </row>
    <row r="23" spans="1:8" x14ac:dyDescent="0.2">
      <c r="A23" s="116"/>
      <c r="B23" s="117"/>
      <c r="C23" s="117"/>
      <c r="D23" s="117"/>
      <c r="E23" s="117"/>
      <c r="F23" s="117"/>
      <c r="G23" s="117"/>
      <c r="H23" s="118"/>
    </row>
    <row r="24" spans="1:8" x14ac:dyDescent="0.2">
      <c r="A24" s="116" t="s">
        <v>17</v>
      </c>
      <c r="B24" s="117"/>
      <c r="C24" s="117"/>
      <c r="D24" s="117"/>
      <c r="E24" s="117"/>
      <c r="F24" s="117"/>
      <c r="G24" s="117"/>
      <c r="H24" s="118"/>
    </row>
    <row r="25" spans="1:8" x14ac:dyDescent="0.2">
      <c r="A25" s="116" t="s">
        <v>18</v>
      </c>
      <c r="B25" s="117"/>
      <c r="C25" s="117"/>
      <c r="D25" s="117"/>
      <c r="E25" s="117"/>
      <c r="F25" s="117"/>
      <c r="G25" s="117"/>
      <c r="H25" s="118"/>
    </row>
    <row r="26" spans="1:8" ht="13.5" thickBot="1" x14ac:dyDescent="0.25">
      <c r="A26" s="119" t="s">
        <v>19</v>
      </c>
      <c r="B26" s="120"/>
      <c r="C26" s="120"/>
      <c r="D26" s="120"/>
      <c r="E26" s="120"/>
      <c r="F26" s="120"/>
      <c r="G26" s="120"/>
      <c r="H26" s="121"/>
    </row>
    <row r="27" spans="1:8" ht="13.5" thickTop="1" x14ac:dyDescent="0.2"/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workbookViewId="0"/>
  </sheetViews>
  <sheetFormatPr defaultRowHeight="12.75" x14ac:dyDescent="0.2"/>
  <cols>
    <col min="1" max="1" width="11.7109375" customWidth="1"/>
  </cols>
  <sheetData>
    <row r="1" spans="1:7" ht="13.5" thickBot="1" x14ac:dyDescent="0.25">
      <c r="A1" s="1" t="s">
        <v>20</v>
      </c>
    </row>
    <row r="2" spans="1:7" ht="13.5" thickTop="1" x14ac:dyDescent="0.2">
      <c r="A2" s="2" t="s">
        <v>21</v>
      </c>
      <c r="B2" s="3"/>
      <c r="C2" s="3"/>
      <c r="D2" s="3"/>
      <c r="E2" s="3"/>
      <c r="F2" s="3"/>
      <c r="G2" s="4"/>
    </row>
    <row r="3" spans="1:7" x14ac:dyDescent="0.2">
      <c r="A3" s="5" t="s">
        <v>22</v>
      </c>
      <c r="B3" s="6"/>
      <c r="C3" s="6"/>
      <c r="D3" s="6"/>
      <c r="E3" s="6"/>
      <c r="F3" s="6"/>
      <c r="G3" s="7"/>
    </row>
    <row r="4" spans="1:7" ht="13.5" thickBot="1" x14ac:dyDescent="0.25">
      <c r="A4" s="86" t="s">
        <v>23</v>
      </c>
      <c r="B4" s="9"/>
      <c r="C4" s="9"/>
      <c r="D4" s="9"/>
      <c r="E4" s="9"/>
      <c r="F4" s="9"/>
      <c r="G4" s="10"/>
    </row>
    <row r="5" spans="1:7" ht="3.75" customHeight="1" thickTop="1" thickBot="1" x14ac:dyDescent="0.25"/>
    <row r="6" spans="1:7" ht="13.5" thickTop="1" x14ac:dyDescent="0.2">
      <c r="A6" s="54" t="s">
        <v>24</v>
      </c>
      <c r="B6" s="29"/>
      <c r="C6" s="29"/>
      <c r="D6" s="29"/>
      <c r="E6" s="30"/>
    </row>
    <row r="7" spans="1:7" x14ac:dyDescent="0.2">
      <c r="A7" s="18"/>
      <c r="B7" s="87" t="s">
        <v>25</v>
      </c>
      <c r="C7" s="87" t="s">
        <v>26</v>
      </c>
      <c r="D7" s="87" t="s">
        <v>27</v>
      </c>
      <c r="E7" s="88" t="s">
        <v>28</v>
      </c>
    </row>
    <row r="8" spans="1:7" x14ac:dyDescent="0.2">
      <c r="A8" s="89" t="s">
        <v>29</v>
      </c>
      <c r="B8" s="16">
        <v>50</v>
      </c>
      <c r="C8" s="16">
        <v>45</v>
      </c>
      <c r="D8" s="16">
        <v>48</v>
      </c>
      <c r="E8" s="17">
        <v>52</v>
      </c>
    </row>
    <row r="9" spans="1:7" x14ac:dyDescent="0.2">
      <c r="A9" s="89" t="s">
        <v>30</v>
      </c>
      <c r="B9" s="16">
        <v>52</v>
      </c>
      <c r="C9" s="16">
        <v>48</v>
      </c>
      <c r="D9" s="16">
        <v>51</v>
      </c>
      <c r="E9" s="17">
        <v>54</v>
      </c>
    </row>
    <row r="10" spans="1:7" ht="13.5" thickBot="1" x14ac:dyDescent="0.25">
      <c r="A10" s="90" t="s">
        <v>31</v>
      </c>
      <c r="B10" s="26">
        <v>49</v>
      </c>
      <c r="C10" s="26">
        <v>51</v>
      </c>
      <c r="D10" s="26">
        <v>50</v>
      </c>
      <c r="E10" s="27">
        <v>52</v>
      </c>
    </row>
    <row r="11" spans="1:7" ht="3.75" customHeight="1" thickTop="1" thickBot="1" x14ac:dyDescent="0.25"/>
    <row r="12" spans="1:7" ht="13.5" thickTop="1" x14ac:dyDescent="0.2">
      <c r="A12" s="28" t="s">
        <v>32</v>
      </c>
      <c r="B12" s="29"/>
      <c r="C12" s="29"/>
      <c r="D12" s="29"/>
      <c r="E12" s="29"/>
      <c r="F12" s="29"/>
      <c r="G12" s="30"/>
    </row>
    <row r="13" spans="1:7" ht="13.5" thickBot="1" x14ac:dyDescent="0.25">
      <c r="A13" s="18"/>
      <c r="B13" s="87" t="s">
        <v>25</v>
      </c>
      <c r="C13" s="87" t="s">
        <v>26</v>
      </c>
      <c r="D13" s="87" t="s">
        <v>27</v>
      </c>
      <c r="E13" s="87" t="s">
        <v>28</v>
      </c>
      <c r="F13" s="87" t="s">
        <v>33</v>
      </c>
      <c r="G13" s="91" t="s">
        <v>34</v>
      </c>
    </row>
    <row r="14" spans="1:7" ht="13.5" thickTop="1" x14ac:dyDescent="0.2">
      <c r="A14" s="89" t="s">
        <v>29</v>
      </c>
      <c r="B14" s="33">
        <v>5</v>
      </c>
      <c r="C14" s="34">
        <v>5</v>
      </c>
      <c r="D14" s="34">
        <v>5</v>
      </c>
      <c r="E14" s="35">
        <v>5</v>
      </c>
      <c r="F14" s="36">
        <f>SUM(B14:E14)</f>
        <v>20</v>
      </c>
      <c r="G14" s="37">
        <v>25</v>
      </c>
    </row>
    <row r="15" spans="1:7" x14ac:dyDescent="0.2">
      <c r="A15" s="89" t="s">
        <v>30</v>
      </c>
      <c r="B15" s="38">
        <v>5</v>
      </c>
      <c r="C15" s="36">
        <v>5</v>
      </c>
      <c r="D15" s="36">
        <v>5</v>
      </c>
      <c r="E15" s="39">
        <v>5</v>
      </c>
      <c r="F15" s="36">
        <f>SUM(B15:E15)</f>
        <v>20</v>
      </c>
      <c r="G15" s="40">
        <v>30</v>
      </c>
    </row>
    <row r="16" spans="1:7" ht="13.5" thickBot="1" x14ac:dyDescent="0.25">
      <c r="A16" s="89" t="s">
        <v>31</v>
      </c>
      <c r="B16" s="41">
        <v>5</v>
      </c>
      <c r="C16" s="42">
        <v>5</v>
      </c>
      <c r="D16" s="42">
        <v>5</v>
      </c>
      <c r="E16" s="43">
        <v>5</v>
      </c>
      <c r="F16" s="36">
        <f>SUM(B16:E16)</f>
        <v>20</v>
      </c>
      <c r="G16" s="44">
        <v>25</v>
      </c>
    </row>
    <row r="17" spans="1:7" ht="14.25" thickTop="1" thickBot="1" x14ac:dyDescent="0.25">
      <c r="A17" s="92" t="s">
        <v>33</v>
      </c>
      <c r="B17" s="36">
        <f>SUM(B14:B16)</f>
        <v>15</v>
      </c>
      <c r="C17" s="36">
        <f>SUM(C14:C16)</f>
        <v>15</v>
      </c>
      <c r="D17" s="36">
        <f>SUM(D14:D16)</f>
        <v>15</v>
      </c>
      <c r="E17" s="36">
        <f>SUM(E14:E16)</f>
        <v>15</v>
      </c>
      <c r="F17" s="93"/>
      <c r="G17" s="20"/>
    </row>
    <row r="18" spans="1:7" ht="14.25" thickTop="1" thickBot="1" x14ac:dyDescent="0.25">
      <c r="A18" s="94" t="s">
        <v>35</v>
      </c>
      <c r="B18" s="95">
        <v>20</v>
      </c>
      <c r="C18" s="96">
        <v>25</v>
      </c>
      <c r="D18" s="96">
        <v>15</v>
      </c>
      <c r="E18" s="97">
        <v>15</v>
      </c>
      <c r="F18" s="50"/>
      <c r="G18" s="53"/>
    </row>
    <row r="19" spans="1:7" ht="4.5" customHeight="1" thickTop="1" thickBot="1" x14ac:dyDescent="0.25">
      <c r="A19" s="65"/>
      <c r="B19" s="29"/>
      <c r="C19" s="29"/>
      <c r="D19" s="29"/>
      <c r="E19" s="29"/>
      <c r="F19" s="29"/>
      <c r="G19" s="30"/>
    </row>
    <row r="20" spans="1:7" ht="14.25" thickTop="1" thickBot="1" x14ac:dyDescent="0.25">
      <c r="A20" s="25" t="s">
        <v>36</v>
      </c>
      <c r="B20" s="52">
        <f>SUMPRODUCT(B8:E10,B14:E16)</f>
        <v>3010</v>
      </c>
      <c r="C20" s="50"/>
      <c r="D20" s="50"/>
      <c r="E20" s="50"/>
      <c r="F20" s="50"/>
      <c r="G20" s="53"/>
    </row>
    <row r="21" spans="1:7" ht="13.5" thickTop="1" x14ac:dyDescent="0.2"/>
    <row r="22" spans="1:7" ht="13.5" thickBot="1" x14ac:dyDescent="0.25"/>
    <row r="23" spans="1:7" ht="13.5" thickTop="1" x14ac:dyDescent="0.2">
      <c r="A23" s="127" t="s">
        <v>37</v>
      </c>
      <c r="B23" s="122"/>
      <c r="C23" s="114"/>
      <c r="D23" s="114"/>
      <c r="E23" s="114"/>
      <c r="F23" s="114"/>
      <c r="G23" s="115"/>
    </row>
    <row r="24" spans="1:7" x14ac:dyDescent="0.2">
      <c r="A24" s="123" t="s">
        <v>38</v>
      </c>
      <c r="B24" s="124"/>
      <c r="C24" s="117"/>
      <c r="D24" s="117"/>
      <c r="E24" s="117"/>
      <c r="F24" s="117"/>
      <c r="G24" s="118"/>
    </row>
    <row r="25" spans="1:7" x14ac:dyDescent="0.2">
      <c r="A25" s="123" t="s">
        <v>39</v>
      </c>
      <c r="B25" s="124"/>
      <c r="C25" s="117"/>
      <c r="D25" s="117"/>
      <c r="E25" s="117"/>
      <c r="F25" s="117"/>
      <c r="G25" s="118"/>
    </row>
    <row r="26" spans="1:7" x14ac:dyDescent="0.2">
      <c r="A26" s="123" t="s">
        <v>40</v>
      </c>
      <c r="B26" s="124"/>
      <c r="C26" s="117"/>
      <c r="D26" s="117"/>
      <c r="E26" s="117"/>
      <c r="F26" s="117"/>
      <c r="G26" s="118"/>
    </row>
    <row r="27" spans="1:7" x14ac:dyDescent="0.2">
      <c r="A27" s="123" t="s">
        <v>41</v>
      </c>
      <c r="B27" s="124"/>
      <c r="C27" s="117"/>
      <c r="D27" s="117"/>
      <c r="E27" s="117"/>
      <c r="F27" s="117"/>
      <c r="G27" s="118"/>
    </row>
    <row r="28" spans="1:7" x14ac:dyDescent="0.2">
      <c r="A28" s="123"/>
      <c r="B28" s="124"/>
      <c r="C28" s="117"/>
      <c r="D28" s="117"/>
      <c r="E28" s="117"/>
      <c r="F28" s="117"/>
      <c r="G28" s="118"/>
    </row>
    <row r="29" spans="1:7" x14ac:dyDescent="0.2">
      <c r="A29" s="128" t="s">
        <v>42</v>
      </c>
      <c r="B29" s="124"/>
      <c r="C29" s="117"/>
      <c r="D29" s="117"/>
      <c r="E29" s="117"/>
      <c r="F29" s="117"/>
      <c r="G29" s="118"/>
    </row>
    <row r="30" spans="1:7" x14ac:dyDescent="0.2">
      <c r="A30" s="123" t="s">
        <v>43</v>
      </c>
      <c r="B30" s="124"/>
      <c r="C30" s="117"/>
      <c r="D30" s="117"/>
      <c r="E30" s="117"/>
      <c r="F30" s="117"/>
      <c r="G30" s="118"/>
    </row>
    <row r="31" spans="1:7" x14ac:dyDescent="0.2">
      <c r="A31" s="123" t="s">
        <v>44</v>
      </c>
      <c r="B31" s="124"/>
      <c r="C31" s="117"/>
      <c r="D31" s="117"/>
      <c r="E31" s="117"/>
      <c r="F31" s="117"/>
      <c r="G31" s="118"/>
    </row>
    <row r="32" spans="1:7" x14ac:dyDescent="0.2">
      <c r="A32" s="123" t="s">
        <v>45</v>
      </c>
      <c r="B32" s="124"/>
      <c r="C32" s="117"/>
      <c r="D32" s="117"/>
      <c r="E32" s="117"/>
      <c r="F32" s="117"/>
      <c r="G32" s="118"/>
    </row>
    <row r="33" spans="1:7" x14ac:dyDescent="0.2">
      <c r="A33" s="123" t="s">
        <v>46</v>
      </c>
      <c r="B33" s="124"/>
      <c r="C33" s="117"/>
      <c r="D33" s="117"/>
      <c r="E33" s="117"/>
      <c r="F33" s="117"/>
      <c r="G33" s="118"/>
    </row>
    <row r="34" spans="1:7" x14ac:dyDescent="0.2">
      <c r="A34" s="123"/>
      <c r="B34" s="124" t="s">
        <v>47</v>
      </c>
      <c r="C34" s="117"/>
      <c r="D34" s="117"/>
      <c r="E34" s="117"/>
      <c r="F34" s="117"/>
      <c r="G34" s="118"/>
    </row>
    <row r="35" spans="1:7" x14ac:dyDescent="0.2">
      <c r="A35" s="123"/>
      <c r="B35" s="124" t="s">
        <v>48</v>
      </c>
      <c r="C35" s="117"/>
      <c r="D35" s="117"/>
      <c r="E35" s="117"/>
      <c r="F35" s="117"/>
      <c r="G35" s="118"/>
    </row>
    <row r="36" spans="1:7" x14ac:dyDescent="0.2">
      <c r="A36" s="123" t="s">
        <v>49</v>
      </c>
      <c r="B36" s="124"/>
      <c r="C36" s="117"/>
      <c r="D36" s="117"/>
      <c r="E36" s="117"/>
      <c r="F36" s="117"/>
      <c r="G36" s="118"/>
    </row>
    <row r="37" spans="1:7" x14ac:dyDescent="0.2">
      <c r="A37" s="123"/>
      <c r="B37" s="124" t="s">
        <v>50</v>
      </c>
      <c r="C37" s="117"/>
      <c r="D37" s="117"/>
      <c r="E37" s="117"/>
      <c r="F37" s="117"/>
      <c r="G37" s="118"/>
    </row>
    <row r="38" spans="1:7" x14ac:dyDescent="0.2">
      <c r="A38" s="123" t="s">
        <v>51</v>
      </c>
      <c r="B38" s="124"/>
      <c r="C38" s="117"/>
      <c r="D38" s="117"/>
      <c r="E38" s="117"/>
      <c r="F38" s="117"/>
      <c r="G38" s="118"/>
    </row>
    <row r="39" spans="1:7" x14ac:dyDescent="0.2">
      <c r="A39" s="123"/>
      <c r="B39" s="124"/>
      <c r="C39" s="117"/>
      <c r="D39" s="117"/>
      <c r="E39" s="117"/>
      <c r="F39" s="117"/>
      <c r="G39" s="118"/>
    </row>
    <row r="40" spans="1:7" x14ac:dyDescent="0.2">
      <c r="A40" s="128" t="s">
        <v>52</v>
      </c>
      <c r="B40" s="124"/>
      <c r="C40" s="117"/>
      <c r="D40" s="117"/>
      <c r="E40" s="117"/>
      <c r="F40" s="117"/>
      <c r="G40" s="118"/>
    </row>
    <row r="41" spans="1:7" x14ac:dyDescent="0.2">
      <c r="A41" s="123" t="s">
        <v>53</v>
      </c>
      <c r="B41" s="124"/>
      <c r="C41" s="117"/>
      <c r="D41" s="117"/>
      <c r="E41" s="117"/>
      <c r="F41" s="117"/>
      <c r="G41" s="118"/>
    </row>
    <row r="42" spans="1:7" x14ac:dyDescent="0.2">
      <c r="A42" s="123" t="s">
        <v>54</v>
      </c>
      <c r="B42" s="124"/>
      <c r="C42" s="117"/>
      <c r="D42" s="117"/>
      <c r="E42" s="117"/>
      <c r="F42" s="117"/>
      <c r="G42" s="118"/>
    </row>
    <row r="43" spans="1:7" x14ac:dyDescent="0.2">
      <c r="A43" s="123" t="s">
        <v>55</v>
      </c>
      <c r="B43" s="124"/>
      <c r="C43" s="117"/>
      <c r="D43" s="117"/>
      <c r="E43" s="117"/>
      <c r="F43" s="117"/>
      <c r="G43" s="118"/>
    </row>
    <row r="44" spans="1:7" ht="13.5" thickBot="1" x14ac:dyDescent="0.25">
      <c r="A44" s="125" t="s">
        <v>56</v>
      </c>
      <c r="B44" s="126"/>
      <c r="C44" s="120"/>
      <c r="D44" s="120"/>
      <c r="E44" s="120"/>
      <c r="F44" s="120"/>
      <c r="G44" s="121"/>
    </row>
    <row r="45" spans="1:7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/>
  </sheetViews>
  <sheetFormatPr defaultRowHeight="12.75" x14ac:dyDescent="0.2"/>
  <cols>
    <col min="1" max="1" width="11.7109375" customWidth="1"/>
  </cols>
  <sheetData>
    <row r="1" spans="1:7" ht="13.5" thickBot="1" x14ac:dyDescent="0.25">
      <c r="A1" s="1" t="s">
        <v>57</v>
      </c>
    </row>
    <row r="2" spans="1:7" ht="13.5" thickTop="1" x14ac:dyDescent="0.2">
      <c r="A2" s="2" t="s">
        <v>21</v>
      </c>
      <c r="B2" s="3"/>
      <c r="C2" s="3"/>
      <c r="D2" s="3"/>
      <c r="E2" s="3"/>
      <c r="F2" s="3"/>
      <c r="G2" s="4"/>
    </row>
    <row r="3" spans="1:7" x14ac:dyDescent="0.2">
      <c r="A3" s="5" t="s">
        <v>22</v>
      </c>
      <c r="B3" s="6"/>
      <c r="C3" s="6"/>
      <c r="D3" s="6"/>
      <c r="E3" s="6"/>
      <c r="F3" s="6"/>
      <c r="G3" s="7"/>
    </row>
    <row r="4" spans="1:7" ht="13.5" thickBot="1" x14ac:dyDescent="0.25">
      <c r="A4" s="86" t="s">
        <v>23</v>
      </c>
      <c r="B4" s="9"/>
      <c r="C4" s="9"/>
      <c r="D4" s="9"/>
      <c r="E4" s="9"/>
      <c r="F4" s="9"/>
      <c r="G4" s="10"/>
    </row>
    <row r="5" spans="1:7" ht="3.75" customHeight="1" thickTop="1" thickBot="1" x14ac:dyDescent="0.25"/>
    <row r="6" spans="1:7" ht="13.5" thickTop="1" x14ac:dyDescent="0.2">
      <c r="A6" s="54" t="s">
        <v>24</v>
      </c>
      <c r="B6" s="29"/>
      <c r="C6" s="29"/>
      <c r="D6" s="29"/>
      <c r="E6" s="30"/>
    </row>
    <row r="7" spans="1:7" x14ac:dyDescent="0.2">
      <c r="A7" s="18"/>
      <c r="B7" s="87" t="s">
        <v>25</v>
      </c>
      <c r="C7" s="87" t="s">
        <v>26</v>
      </c>
      <c r="D7" s="87" t="s">
        <v>27</v>
      </c>
      <c r="E7" s="88" t="s">
        <v>28</v>
      </c>
    </row>
    <row r="8" spans="1:7" x14ac:dyDescent="0.2">
      <c r="A8" s="89" t="s">
        <v>29</v>
      </c>
      <c r="B8" s="16">
        <v>50</v>
      </c>
      <c r="C8" s="16">
        <v>45</v>
      </c>
      <c r="D8" s="16">
        <v>48</v>
      </c>
      <c r="E8" s="17">
        <v>52</v>
      </c>
    </row>
    <row r="9" spans="1:7" x14ac:dyDescent="0.2">
      <c r="A9" s="89" t="s">
        <v>30</v>
      </c>
      <c r="B9" s="16">
        <v>52</v>
      </c>
      <c r="C9" s="16">
        <v>48</v>
      </c>
      <c r="D9" s="16">
        <v>51</v>
      </c>
      <c r="E9" s="17">
        <v>54</v>
      </c>
    </row>
    <row r="10" spans="1:7" ht="13.5" thickBot="1" x14ac:dyDescent="0.25">
      <c r="A10" s="90" t="s">
        <v>31</v>
      </c>
      <c r="B10" s="26">
        <v>49</v>
      </c>
      <c r="C10" s="26">
        <v>51</v>
      </c>
      <c r="D10" s="26">
        <v>50</v>
      </c>
      <c r="E10" s="27">
        <v>52</v>
      </c>
    </row>
    <row r="11" spans="1:7" ht="3.75" customHeight="1" thickTop="1" thickBot="1" x14ac:dyDescent="0.25"/>
    <row r="12" spans="1:7" ht="13.5" thickTop="1" x14ac:dyDescent="0.2">
      <c r="A12" s="28" t="s">
        <v>32</v>
      </c>
      <c r="B12" s="29"/>
      <c r="C12" s="29"/>
      <c r="D12" s="29"/>
      <c r="E12" s="29"/>
      <c r="F12" s="29"/>
      <c r="G12" s="30"/>
    </row>
    <row r="13" spans="1:7" ht="13.5" thickBot="1" x14ac:dyDescent="0.25">
      <c r="A13" s="18"/>
      <c r="B13" s="87" t="s">
        <v>25</v>
      </c>
      <c r="C13" s="87" t="s">
        <v>26</v>
      </c>
      <c r="D13" s="87" t="s">
        <v>27</v>
      </c>
      <c r="E13" s="87" t="s">
        <v>28</v>
      </c>
      <c r="F13" s="87" t="s">
        <v>33</v>
      </c>
      <c r="G13" s="91" t="s">
        <v>34</v>
      </c>
    </row>
    <row r="14" spans="1:7" ht="13.5" thickTop="1" x14ac:dyDescent="0.2">
      <c r="A14" s="89" t="s">
        <v>29</v>
      </c>
      <c r="B14" s="33">
        <v>5</v>
      </c>
      <c r="C14" s="34">
        <v>5</v>
      </c>
      <c r="D14" s="34">
        <v>5</v>
      </c>
      <c r="E14" s="35">
        <v>5</v>
      </c>
      <c r="F14" s="36">
        <f>SUM(B14:E14)</f>
        <v>20</v>
      </c>
      <c r="G14" s="37">
        <v>25</v>
      </c>
    </row>
    <row r="15" spans="1:7" x14ac:dyDescent="0.2">
      <c r="A15" s="89" t="s">
        <v>30</v>
      </c>
      <c r="B15" s="38">
        <v>5</v>
      </c>
      <c r="C15" s="36">
        <v>5</v>
      </c>
      <c r="D15" s="36">
        <v>5</v>
      </c>
      <c r="E15" s="39">
        <v>5</v>
      </c>
      <c r="F15" s="36">
        <f>SUM(B15:E15)</f>
        <v>20</v>
      </c>
      <c r="G15" s="40">
        <v>30</v>
      </c>
    </row>
    <row r="16" spans="1:7" ht="13.5" thickBot="1" x14ac:dyDescent="0.25">
      <c r="A16" s="89" t="s">
        <v>31</v>
      </c>
      <c r="B16" s="41">
        <v>5</v>
      </c>
      <c r="C16" s="42">
        <v>5</v>
      </c>
      <c r="D16" s="42">
        <v>5</v>
      </c>
      <c r="E16" s="43">
        <v>5</v>
      </c>
      <c r="F16" s="36">
        <f>SUM(B16:E16)</f>
        <v>20</v>
      </c>
      <c r="G16" s="44">
        <v>25</v>
      </c>
    </row>
    <row r="17" spans="1:7" ht="14.25" thickTop="1" thickBot="1" x14ac:dyDescent="0.25">
      <c r="A17" s="92" t="s">
        <v>33</v>
      </c>
      <c r="B17" s="36">
        <f>SUM(B14:B16)</f>
        <v>15</v>
      </c>
      <c r="C17" s="36">
        <f>SUM(C14:C16)</f>
        <v>15</v>
      </c>
      <c r="D17" s="36">
        <f>SUM(D14:D16)</f>
        <v>15</v>
      </c>
      <c r="E17" s="36">
        <f>SUM(E14:E16)</f>
        <v>15</v>
      </c>
      <c r="F17" s="93"/>
      <c r="G17" s="20"/>
    </row>
    <row r="18" spans="1:7" ht="14.25" thickTop="1" thickBot="1" x14ac:dyDescent="0.25">
      <c r="A18" s="94" t="s">
        <v>35</v>
      </c>
      <c r="B18" s="95">
        <v>20</v>
      </c>
      <c r="C18" s="96">
        <v>25</v>
      </c>
      <c r="D18" s="96">
        <v>15</v>
      </c>
      <c r="E18" s="97">
        <v>15</v>
      </c>
      <c r="F18" s="50"/>
      <c r="G18" s="53"/>
    </row>
    <row r="19" spans="1:7" ht="14.25" thickTop="1" thickBot="1" x14ac:dyDescent="0.25">
      <c r="A19" s="98" t="s">
        <v>58</v>
      </c>
      <c r="B19" s="99"/>
      <c r="C19" s="99"/>
      <c r="D19" s="99"/>
      <c r="E19" s="99"/>
      <c r="F19" s="100"/>
      <c r="G19" s="20"/>
    </row>
    <row r="20" spans="1:7" ht="14.25" thickTop="1" thickBot="1" x14ac:dyDescent="0.25">
      <c r="A20" s="101" t="s">
        <v>59</v>
      </c>
      <c r="B20" s="102">
        <v>0</v>
      </c>
      <c r="C20" s="103">
        <v>0</v>
      </c>
      <c r="D20" s="103">
        <v>0</v>
      </c>
      <c r="E20" s="104">
        <v>0</v>
      </c>
      <c r="F20" s="19"/>
      <c r="G20" s="45"/>
    </row>
    <row r="21" spans="1:7" ht="13.5" thickTop="1" x14ac:dyDescent="0.2">
      <c r="A21" s="101"/>
      <c r="B21" s="105">
        <f>B20*15</f>
        <v>0</v>
      </c>
      <c r="C21" s="63">
        <f>C20*15</f>
        <v>0</v>
      </c>
      <c r="D21" s="63">
        <f>D20*15</f>
        <v>0</v>
      </c>
      <c r="E21" s="106">
        <f>E20*15</f>
        <v>0</v>
      </c>
      <c r="F21" s="63"/>
      <c r="G21" s="45"/>
    </row>
    <row r="22" spans="1:7" ht="13.5" thickBot="1" x14ac:dyDescent="0.25">
      <c r="A22" s="89"/>
      <c r="B22" s="107">
        <f>B20*$G$14</f>
        <v>0</v>
      </c>
      <c r="C22" s="108">
        <f>C20*$G$14</f>
        <v>0</v>
      </c>
      <c r="D22" s="108">
        <f>D20*$G$14</f>
        <v>0</v>
      </c>
      <c r="E22" s="109">
        <f>E20*$G$14</f>
        <v>0</v>
      </c>
      <c r="F22" s="19"/>
      <c r="G22" s="45"/>
    </row>
    <row r="23" spans="1:7" ht="4.5" customHeight="1" thickTop="1" thickBot="1" x14ac:dyDescent="0.25">
      <c r="A23" s="65"/>
      <c r="B23" s="19"/>
      <c r="C23" s="19"/>
      <c r="D23" s="19"/>
      <c r="E23" s="19"/>
      <c r="F23" s="29"/>
      <c r="G23" s="30"/>
    </row>
    <row r="24" spans="1:7" ht="14.25" thickTop="1" thickBot="1" x14ac:dyDescent="0.25">
      <c r="A24" s="25" t="s">
        <v>36</v>
      </c>
      <c r="B24" s="52">
        <f>SUMPRODUCT(B8:E10,B14:E16)</f>
        <v>3010</v>
      </c>
      <c r="C24" s="50"/>
      <c r="D24" s="50"/>
      <c r="E24" s="50"/>
      <c r="F24" s="50"/>
      <c r="G24" s="53"/>
    </row>
    <row r="25" spans="1:7" ht="13.5" thickTop="1" x14ac:dyDescent="0.2"/>
    <row r="26" spans="1:7" ht="13.5" thickBot="1" x14ac:dyDescent="0.25"/>
    <row r="27" spans="1:7" ht="13.5" thickTop="1" x14ac:dyDescent="0.2">
      <c r="A27" s="127" t="s">
        <v>37</v>
      </c>
      <c r="B27" s="122"/>
      <c r="C27" s="114"/>
      <c r="D27" s="114"/>
      <c r="E27" s="114"/>
      <c r="F27" s="114"/>
      <c r="G27" s="115"/>
    </row>
    <row r="28" spans="1:7" x14ac:dyDescent="0.2">
      <c r="A28" s="123" t="s">
        <v>60</v>
      </c>
      <c r="B28" s="124"/>
      <c r="C28" s="117"/>
      <c r="D28" s="117"/>
      <c r="E28" s="117"/>
      <c r="F28" s="117"/>
      <c r="G28" s="118"/>
    </row>
    <row r="29" spans="1:7" x14ac:dyDescent="0.2">
      <c r="A29" s="123" t="s">
        <v>61</v>
      </c>
      <c r="B29" s="124"/>
      <c r="C29" s="117"/>
      <c r="D29" s="117"/>
      <c r="E29" s="117"/>
      <c r="F29" s="117"/>
      <c r="G29" s="118"/>
    </row>
    <row r="30" spans="1:7" x14ac:dyDescent="0.2">
      <c r="A30" s="123" t="s">
        <v>62</v>
      </c>
      <c r="B30" s="124"/>
      <c r="C30" s="117"/>
      <c r="D30" s="117"/>
      <c r="E30" s="117"/>
      <c r="F30" s="117"/>
      <c r="G30" s="118"/>
    </row>
    <row r="31" spans="1:7" x14ac:dyDescent="0.2">
      <c r="A31" s="123" t="s">
        <v>63</v>
      </c>
      <c r="B31" s="124"/>
      <c r="C31" s="117"/>
      <c r="D31" s="117"/>
      <c r="E31" s="117"/>
      <c r="F31" s="117"/>
      <c r="G31" s="118"/>
    </row>
    <row r="32" spans="1:7" x14ac:dyDescent="0.2">
      <c r="A32" s="123" t="s">
        <v>64</v>
      </c>
      <c r="B32" s="124"/>
      <c r="C32" s="117"/>
      <c r="D32" s="117"/>
      <c r="E32" s="117"/>
      <c r="F32" s="117"/>
      <c r="G32" s="118"/>
    </row>
    <row r="33" spans="1:7" x14ac:dyDescent="0.2">
      <c r="A33" s="123"/>
      <c r="B33" s="124"/>
      <c r="C33" s="117"/>
      <c r="D33" s="117"/>
      <c r="E33" s="117"/>
      <c r="F33" s="117"/>
      <c r="G33" s="118"/>
    </row>
    <row r="34" spans="1:7" x14ac:dyDescent="0.2">
      <c r="A34" s="128" t="s">
        <v>42</v>
      </c>
      <c r="B34" s="124"/>
      <c r="C34" s="117"/>
      <c r="D34" s="117"/>
      <c r="E34" s="117"/>
      <c r="F34" s="117"/>
      <c r="G34" s="118"/>
    </row>
    <row r="35" spans="1:7" x14ac:dyDescent="0.2">
      <c r="A35" s="123" t="s">
        <v>65</v>
      </c>
      <c r="B35" s="124"/>
      <c r="C35" s="117"/>
      <c r="D35" s="117"/>
      <c r="E35" s="117"/>
      <c r="F35" s="117"/>
      <c r="G35" s="118"/>
    </row>
    <row r="36" spans="1:7" x14ac:dyDescent="0.2">
      <c r="A36" s="123" t="s">
        <v>66</v>
      </c>
      <c r="B36" s="124"/>
      <c r="C36" s="117"/>
      <c r="D36" s="117"/>
      <c r="E36" s="117"/>
      <c r="F36" s="117"/>
      <c r="G36" s="118"/>
    </row>
    <row r="37" spans="1:7" x14ac:dyDescent="0.2">
      <c r="A37" s="123" t="s">
        <v>67</v>
      </c>
      <c r="B37" s="124"/>
      <c r="C37" s="117"/>
      <c r="D37" s="117"/>
      <c r="E37" s="117"/>
      <c r="F37" s="117"/>
      <c r="G37" s="118"/>
    </row>
    <row r="38" spans="1:7" x14ac:dyDescent="0.2">
      <c r="A38" s="123" t="s">
        <v>68</v>
      </c>
      <c r="B38" s="124"/>
      <c r="C38" s="117"/>
      <c r="D38" s="117"/>
      <c r="E38" s="117"/>
      <c r="F38" s="117"/>
      <c r="G38" s="118"/>
    </row>
    <row r="39" spans="1:7" x14ac:dyDescent="0.2">
      <c r="A39" s="123" t="s">
        <v>69</v>
      </c>
      <c r="B39" s="124"/>
      <c r="C39" s="117"/>
      <c r="D39" s="117"/>
      <c r="E39" s="117"/>
      <c r="F39" s="117"/>
      <c r="G39" s="118"/>
    </row>
    <row r="40" spans="1:7" x14ac:dyDescent="0.2">
      <c r="A40" s="123"/>
      <c r="B40" s="124"/>
      <c r="C40" s="117"/>
      <c r="D40" s="117"/>
      <c r="E40" s="117"/>
      <c r="F40" s="117"/>
      <c r="G40" s="118"/>
    </row>
    <row r="41" spans="1:7" x14ac:dyDescent="0.2">
      <c r="A41" s="123" t="s">
        <v>70</v>
      </c>
      <c r="B41" s="124"/>
      <c r="C41" s="117"/>
      <c r="D41" s="117"/>
      <c r="E41" s="117"/>
      <c r="F41" s="117"/>
      <c r="G41" s="118"/>
    </row>
    <row r="42" spans="1:7" x14ac:dyDescent="0.2">
      <c r="A42" s="123" t="s">
        <v>71</v>
      </c>
      <c r="B42" s="124"/>
      <c r="C42" s="117"/>
      <c r="D42" s="117"/>
      <c r="E42" s="117"/>
      <c r="F42" s="117"/>
      <c r="G42" s="118"/>
    </row>
    <row r="43" spans="1:7" x14ac:dyDescent="0.2">
      <c r="A43" s="123" t="s">
        <v>72</v>
      </c>
      <c r="B43" s="124"/>
      <c r="C43" s="117"/>
      <c r="D43" s="117"/>
      <c r="E43" s="117"/>
      <c r="F43" s="117"/>
      <c r="G43" s="118"/>
    </row>
    <row r="44" spans="1:7" x14ac:dyDescent="0.2">
      <c r="A44" s="123"/>
      <c r="B44" s="124" t="s">
        <v>47</v>
      </c>
      <c r="C44" s="117"/>
      <c r="D44" s="117"/>
      <c r="E44" s="117"/>
      <c r="F44" s="117"/>
      <c r="G44" s="118"/>
    </row>
    <row r="45" spans="1:7" x14ac:dyDescent="0.2">
      <c r="A45" s="123"/>
      <c r="B45" s="124" t="s">
        <v>48</v>
      </c>
      <c r="C45" s="117"/>
      <c r="D45" s="117"/>
      <c r="E45" s="117"/>
      <c r="F45" s="117"/>
      <c r="G45" s="118"/>
    </row>
    <row r="46" spans="1:7" x14ac:dyDescent="0.2">
      <c r="A46" s="123"/>
      <c r="B46" s="124" t="s">
        <v>50</v>
      </c>
      <c r="C46" s="117"/>
      <c r="D46" s="117"/>
      <c r="E46" s="117"/>
      <c r="F46" s="117"/>
      <c r="G46" s="118"/>
    </row>
    <row r="47" spans="1:7" x14ac:dyDescent="0.2">
      <c r="A47" s="123" t="s">
        <v>73</v>
      </c>
      <c r="B47" s="124"/>
      <c r="C47" s="117"/>
      <c r="D47" s="117"/>
      <c r="E47" s="117"/>
      <c r="F47" s="117"/>
      <c r="G47" s="118"/>
    </row>
    <row r="48" spans="1:7" x14ac:dyDescent="0.2">
      <c r="A48" s="123"/>
      <c r="B48" s="124" t="s">
        <v>74</v>
      </c>
      <c r="C48" s="117"/>
      <c r="D48" s="117"/>
      <c r="E48" s="117"/>
      <c r="F48" s="117"/>
      <c r="G48" s="118"/>
    </row>
    <row r="49" spans="1:7" x14ac:dyDescent="0.2">
      <c r="A49" s="123" t="s">
        <v>75</v>
      </c>
      <c r="B49" s="124"/>
      <c r="C49" s="117"/>
      <c r="D49" s="117"/>
      <c r="E49" s="117"/>
      <c r="F49" s="117"/>
      <c r="G49" s="118"/>
    </row>
    <row r="50" spans="1:7" x14ac:dyDescent="0.2">
      <c r="A50" s="123"/>
      <c r="B50" s="124" t="s">
        <v>76</v>
      </c>
      <c r="C50" s="117"/>
      <c r="D50" s="117"/>
      <c r="E50" s="117"/>
      <c r="F50" s="117"/>
      <c r="G50" s="118"/>
    </row>
    <row r="51" spans="1:7" x14ac:dyDescent="0.2">
      <c r="A51" s="123"/>
      <c r="B51" s="124" t="s">
        <v>77</v>
      </c>
      <c r="C51" s="117"/>
      <c r="D51" s="117"/>
      <c r="E51" s="117"/>
      <c r="F51" s="117"/>
      <c r="G51" s="118"/>
    </row>
    <row r="52" spans="1:7" x14ac:dyDescent="0.2">
      <c r="A52" s="123" t="s">
        <v>78</v>
      </c>
      <c r="B52" s="124"/>
      <c r="C52" s="117"/>
      <c r="D52" s="117"/>
      <c r="E52" s="117"/>
      <c r="F52" s="117"/>
      <c r="G52" s="118"/>
    </row>
    <row r="53" spans="1:7" x14ac:dyDescent="0.2">
      <c r="A53" s="123"/>
      <c r="B53" s="124"/>
      <c r="C53" s="117"/>
      <c r="D53" s="117"/>
      <c r="E53" s="117"/>
      <c r="F53" s="117"/>
      <c r="G53" s="118"/>
    </row>
    <row r="54" spans="1:7" x14ac:dyDescent="0.2">
      <c r="A54" s="128" t="s">
        <v>52</v>
      </c>
      <c r="B54" s="124"/>
      <c r="C54" s="117"/>
      <c r="D54" s="117"/>
      <c r="E54" s="117"/>
      <c r="F54" s="117"/>
      <c r="G54" s="118"/>
    </row>
    <row r="55" spans="1:7" x14ac:dyDescent="0.2">
      <c r="A55" s="123" t="s">
        <v>79</v>
      </c>
      <c r="B55" s="124"/>
      <c r="C55" s="117"/>
      <c r="D55" s="117"/>
      <c r="E55" s="117"/>
      <c r="F55" s="117"/>
      <c r="G55" s="118"/>
    </row>
    <row r="56" spans="1:7" x14ac:dyDescent="0.2">
      <c r="A56" s="123" t="s">
        <v>80</v>
      </c>
      <c r="B56" s="124"/>
      <c r="C56" s="117"/>
      <c r="D56" s="117"/>
      <c r="E56" s="117"/>
      <c r="F56" s="117"/>
      <c r="G56" s="118"/>
    </row>
    <row r="57" spans="1:7" x14ac:dyDescent="0.2">
      <c r="A57" s="123" t="s">
        <v>81</v>
      </c>
      <c r="B57" s="124"/>
      <c r="C57" s="117"/>
      <c r="D57" s="117"/>
      <c r="E57" s="117"/>
      <c r="F57" s="117"/>
      <c r="G57" s="118"/>
    </row>
    <row r="58" spans="1:7" ht="13.5" thickBot="1" x14ac:dyDescent="0.25">
      <c r="A58" s="125" t="s">
        <v>82</v>
      </c>
      <c r="B58" s="126"/>
      <c r="C58" s="120"/>
      <c r="D58" s="120"/>
      <c r="E58" s="120"/>
      <c r="F58" s="120"/>
      <c r="G58" s="121"/>
    </row>
    <row r="59" spans="1:7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workbookViewId="0"/>
  </sheetViews>
  <sheetFormatPr defaultRowHeight="12.75" x14ac:dyDescent="0.2"/>
  <cols>
    <col min="1" max="1" width="9.5703125" customWidth="1"/>
    <col min="6" max="6" width="0.85546875" customWidth="1"/>
    <col min="7" max="7" width="9" customWidth="1"/>
    <col min="9" max="9" width="12.7109375" customWidth="1"/>
  </cols>
  <sheetData>
    <row r="1" spans="1:8" ht="13.5" thickBot="1" x14ac:dyDescent="0.25">
      <c r="A1" s="1" t="s">
        <v>83</v>
      </c>
    </row>
    <row r="2" spans="1:8" ht="13.5" thickTop="1" x14ac:dyDescent="0.2">
      <c r="A2" s="2" t="s">
        <v>84</v>
      </c>
      <c r="B2" s="3"/>
      <c r="C2" s="3"/>
      <c r="D2" s="3"/>
      <c r="E2" s="3"/>
      <c r="F2" s="3"/>
      <c r="G2" s="3"/>
      <c r="H2" s="4"/>
    </row>
    <row r="3" spans="1:8" ht="13.5" thickBot="1" x14ac:dyDescent="0.25">
      <c r="A3" s="8" t="s">
        <v>85</v>
      </c>
      <c r="B3" s="9"/>
      <c r="C3" s="9"/>
      <c r="D3" s="9"/>
      <c r="E3" s="9"/>
      <c r="F3" s="9"/>
      <c r="G3" s="9"/>
      <c r="H3" s="10"/>
    </row>
    <row r="4" spans="1:8" ht="3.75" customHeight="1" thickTop="1" thickBot="1" x14ac:dyDescent="0.25"/>
    <row r="5" spans="1:8" ht="42" customHeight="1" thickTop="1" x14ac:dyDescent="0.2">
      <c r="A5" s="65"/>
      <c r="B5" s="66" t="s">
        <v>86</v>
      </c>
      <c r="C5" s="66" t="s">
        <v>87</v>
      </c>
      <c r="D5" s="67" t="s">
        <v>88</v>
      </c>
      <c r="E5" s="66" t="s">
        <v>89</v>
      </c>
      <c r="F5" s="66"/>
      <c r="G5" s="66" t="s">
        <v>90</v>
      </c>
      <c r="H5" s="30"/>
    </row>
    <row r="6" spans="1:8" x14ac:dyDescent="0.2">
      <c r="A6" s="24" t="s">
        <v>91</v>
      </c>
      <c r="B6" s="69">
        <v>25</v>
      </c>
      <c r="C6" s="63">
        <v>440</v>
      </c>
      <c r="D6" s="63">
        <v>200</v>
      </c>
      <c r="E6" s="69">
        <v>50</v>
      </c>
      <c r="F6" s="69"/>
      <c r="G6" s="36">
        <v>50000</v>
      </c>
      <c r="H6" s="20"/>
    </row>
    <row r="7" spans="1:8" x14ac:dyDescent="0.2">
      <c r="A7" s="24" t="s">
        <v>92</v>
      </c>
      <c r="B7" s="69">
        <v>20</v>
      </c>
      <c r="C7" s="63">
        <v>850</v>
      </c>
      <c r="D7" s="63">
        <v>325</v>
      </c>
      <c r="E7" s="69">
        <v>50</v>
      </c>
      <c r="F7" s="69"/>
      <c r="G7" s="69"/>
      <c r="H7" s="20"/>
    </row>
    <row r="8" spans="1:8" x14ac:dyDescent="0.2">
      <c r="A8" s="24" t="s">
        <v>93</v>
      </c>
      <c r="B8" s="69">
        <v>30</v>
      </c>
      <c r="C8" s="63">
        <v>1260</v>
      </c>
      <c r="D8" s="63">
        <v>400</v>
      </c>
      <c r="E8" s="69">
        <v>50</v>
      </c>
      <c r="F8" s="69"/>
      <c r="G8" s="69"/>
      <c r="H8" s="20"/>
    </row>
    <row r="9" spans="1:8" ht="13.5" thickBot="1" x14ac:dyDescent="0.25">
      <c r="A9" s="25" t="s">
        <v>94</v>
      </c>
      <c r="B9" s="84">
        <v>15</v>
      </c>
      <c r="C9" s="58">
        <v>950</v>
      </c>
      <c r="D9" s="58">
        <v>150</v>
      </c>
      <c r="E9" s="84">
        <v>50</v>
      </c>
      <c r="F9" s="84"/>
      <c r="G9" s="84"/>
      <c r="H9" s="53"/>
    </row>
    <row r="10" spans="1:8" ht="5.25" customHeight="1" thickTop="1" thickBot="1" x14ac:dyDescent="0.25"/>
    <row r="11" spans="1:8" ht="13.5" thickTop="1" x14ac:dyDescent="0.2">
      <c r="A11" s="72" t="s">
        <v>95</v>
      </c>
      <c r="B11" s="29"/>
      <c r="C11" s="29"/>
      <c r="D11" s="29"/>
      <c r="E11" s="29"/>
      <c r="F11" s="29"/>
      <c r="G11" s="29"/>
      <c r="H11" s="30"/>
    </row>
    <row r="12" spans="1:8" ht="13.5" thickBot="1" x14ac:dyDescent="0.25">
      <c r="A12" s="18"/>
      <c r="B12" s="19"/>
      <c r="C12" s="31" t="s">
        <v>96</v>
      </c>
      <c r="D12" s="19"/>
      <c r="E12" s="31" t="s">
        <v>97</v>
      </c>
      <c r="F12" s="19"/>
      <c r="G12" s="85" t="s">
        <v>98</v>
      </c>
      <c r="H12" s="20"/>
    </row>
    <row r="13" spans="1:8" ht="13.5" thickTop="1" x14ac:dyDescent="0.2">
      <c r="A13" s="24" t="s">
        <v>91</v>
      </c>
      <c r="B13" s="75">
        <v>25</v>
      </c>
      <c r="C13" s="19">
        <f>(2*E6*D6/B6)^0.5</f>
        <v>28.284271247461902</v>
      </c>
      <c r="D13" s="19"/>
      <c r="E13" s="76">
        <f>B6*B13/2+E6*D6/B13</f>
        <v>712.5</v>
      </c>
      <c r="F13" s="19"/>
      <c r="G13" s="19">
        <f>B13*C6/2</f>
        <v>5500</v>
      </c>
      <c r="H13" s="20"/>
    </row>
    <row r="14" spans="1:8" x14ac:dyDescent="0.2">
      <c r="A14" s="24" t="s">
        <v>92</v>
      </c>
      <c r="B14" s="77">
        <v>25</v>
      </c>
      <c r="C14" s="19">
        <f>(2*E7*D7/B7)^0.5</f>
        <v>40.311288741492746</v>
      </c>
      <c r="D14" s="19"/>
      <c r="E14" s="76">
        <f>B7*B14/2+E7*D7/B14</f>
        <v>900</v>
      </c>
      <c r="F14" s="19"/>
      <c r="G14" s="19">
        <f>B14*C7/2</f>
        <v>10625</v>
      </c>
      <c r="H14" s="20"/>
    </row>
    <row r="15" spans="1:8" x14ac:dyDescent="0.2">
      <c r="A15" s="24" t="s">
        <v>93</v>
      </c>
      <c r="B15" s="77">
        <v>25</v>
      </c>
      <c r="C15" s="19">
        <f>(2*E8*D8/B8)^0.5</f>
        <v>36.514837167011073</v>
      </c>
      <c r="D15" s="19"/>
      <c r="E15" s="76">
        <f>B8*B15/2+E8*D8/B15</f>
        <v>1175</v>
      </c>
      <c r="F15" s="19"/>
      <c r="G15" s="19">
        <f>B15*C8/2</f>
        <v>15750</v>
      </c>
      <c r="H15" s="20"/>
    </row>
    <row r="16" spans="1:8" ht="13.5" thickBot="1" x14ac:dyDescent="0.25">
      <c r="A16" s="24" t="s">
        <v>94</v>
      </c>
      <c r="B16" s="78">
        <v>25</v>
      </c>
      <c r="C16" s="19">
        <f>(2*E9*D9/B9)^0.5</f>
        <v>31.622776601683793</v>
      </c>
      <c r="D16" s="19"/>
      <c r="E16" s="76">
        <f>B9*B16/2+E9*D9/B16</f>
        <v>487.5</v>
      </c>
      <c r="F16" s="19"/>
      <c r="G16" s="19">
        <f>B16*C9/2</f>
        <v>11875</v>
      </c>
      <c r="H16" s="20"/>
    </row>
    <row r="17" spans="1:9" ht="14.25" thickTop="1" thickBot="1" x14ac:dyDescent="0.25">
      <c r="A17" s="49"/>
      <c r="B17" s="50"/>
      <c r="C17" s="50"/>
      <c r="D17" s="80" t="s">
        <v>33</v>
      </c>
      <c r="E17" s="81">
        <f>SUM(E13:E16)</f>
        <v>3275</v>
      </c>
      <c r="F17" s="50"/>
      <c r="G17" s="82">
        <f>SUM(G13:G16)</f>
        <v>43750</v>
      </c>
      <c r="H17" s="53"/>
    </row>
    <row r="18" spans="1:9" ht="13.5" thickTop="1" x14ac:dyDescent="0.2">
      <c r="A18" s="83"/>
    </row>
    <row r="19" spans="1:9" ht="13.5" thickBot="1" x14ac:dyDescent="0.25"/>
    <row r="20" spans="1:9" ht="13.5" thickTop="1" x14ac:dyDescent="0.2">
      <c r="A20" s="129" t="s">
        <v>37</v>
      </c>
      <c r="B20" s="130"/>
      <c r="C20" s="130"/>
      <c r="D20" s="130"/>
      <c r="E20" s="130"/>
      <c r="F20" s="130"/>
      <c r="G20" s="130"/>
      <c r="H20" s="130"/>
      <c r="I20" s="131"/>
    </row>
    <row r="21" spans="1:9" x14ac:dyDescent="0.2">
      <c r="A21" s="132" t="s">
        <v>99</v>
      </c>
      <c r="B21" s="133"/>
      <c r="C21" s="133"/>
      <c r="D21" s="133"/>
      <c r="E21" s="133"/>
      <c r="F21" s="133"/>
      <c r="G21" s="133"/>
      <c r="H21" s="133"/>
      <c r="I21" s="134"/>
    </row>
    <row r="22" spans="1:9" x14ac:dyDescent="0.2">
      <c r="A22" s="132" t="s">
        <v>100</v>
      </c>
      <c r="B22" s="133"/>
      <c r="C22" s="133"/>
      <c r="D22" s="133"/>
      <c r="E22" s="133"/>
      <c r="F22" s="133"/>
      <c r="G22" s="133"/>
      <c r="H22" s="133"/>
      <c r="I22" s="134"/>
    </row>
    <row r="23" spans="1:9" x14ac:dyDescent="0.2">
      <c r="A23" s="132" t="s">
        <v>101</v>
      </c>
      <c r="B23" s="133"/>
      <c r="C23" s="133"/>
      <c r="D23" s="133"/>
      <c r="E23" s="133"/>
      <c r="F23" s="133"/>
      <c r="G23" s="133"/>
      <c r="H23" s="133"/>
      <c r="I23" s="134"/>
    </row>
    <row r="24" spans="1:9" x14ac:dyDescent="0.2">
      <c r="A24" s="132"/>
      <c r="B24" s="133"/>
      <c r="C24" s="133"/>
      <c r="D24" s="133"/>
      <c r="E24" s="133"/>
      <c r="F24" s="133"/>
      <c r="G24" s="133"/>
      <c r="H24" s="133"/>
      <c r="I24" s="134"/>
    </row>
    <row r="25" spans="1:9" x14ac:dyDescent="0.2">
      <c r="A25" s="135" t="s">
        <v>42</v>
      </c>
      <c r="B25" s="133"/>
      <c r="C25" s="133"/>
      <c r="D25" s="133"/>
      <c r="E25" s="133"/>
      <c r="F25" s="133"/>
      <c r="G25" s="133"/>
      <c r="H25" s="133"/>
      <c r="I25" s="134"/>
    </row>
    <row r="26" spans="1:9" x14ac:dyDescent="0.2">
      <c r="A26" s="132" t="s">
        <v>102</v>
      </c>
      <c r="B26" s="133"/>
      <c r="C26" s="133"/>
      <c r="D26" s="133"/>
      <c r="E26" s="133"/>
      <c r="F26" s="133"/>
      <c r="G26" s="133"/>
      <c r="H26" s="133"/>
      <c r="I26" s="134"/>
    </row>
    <row r="27" spans="1:9" x14ac:dyDescent="0.2">
      <c r="A27" s="132" t="s">
        <v>103</v>
      </c>
      <c r="B27" s="133"/>
      <c r="C27" s="133"/>
      <c r="D27" s="133"/>
      <c r="E27" s="133"/>
      <c r="F27" s="133"/>
      <c r="G27" s="133"/>
      <c r="H27" s="133"/>
      <c r="I27" s="134"/>
    </row>
    <row r="28" spans="1:9" x14ac:dyDescent="0.2">
      <c r="A28" s="132" t="s">
        <v>104</v>
      </c>
      <c r="B28" s="133"/>
      <c r="C28" s="133"/>
      <c r="D28" s="133"/>
      <c r="E28" s="133"/>
      <c r="F28" s="133"/>
      <c r="G28" s="133"/>
      <c r="H28" s="133"/>
      <c r="I28" s="134"/>
    </row>
    <row r="29" spans="1:9" x14ac:dyDescent="0.2">
      <c r="A29" s="132" t="s">
        <v>105</v>
      </c>
      <c r="B29" s="133"/>
      <c r="C29" s="133"/>
      <c r="D29" s="133"/>
      <c r="E29" s="133"/>
      <c r="F29" s="133"/>
      <c r="G29" s="133"/>
      <c r="H29" s="133"/>
      <c r="I29" s="134"/>
    </row>
    <row r="30" spans="1:9" x14ac:dyDescent="0.2">
      <c r="A30" s="132" t="s">
        <v>106</v>
      </c>
      <c r="B30" s="133"/>
      <c r="C30" s="133"/>
      <c r="D30" s="133"/>
      <c r="E30" s="133"/>
      <c r="F30" s="133"/>
      <c r="G30" s="133"/>
      <c r="H30" s="133"/>
      <c r="I30" s="134"/>
    </row>
    <row r="31" spans="1:9" x14ac:dyDescent="0.2">
      <c r="A31" s="132"/>
      <c r="B31" s="133"/>
      <c r="C31" s="133"/>
      <c r="D31" s="133"/>
      <c r="E31" s="133"/>
      <c r="F31" s="133"/>
      <c r="G31" s="133"/>
      <c r="H31" s="133"/>
      <c r="I31" s="134"/>
    </row>
    <row r="32" spans="1:9" x14ac:dyDescent="0.2">
      <c r="A32" s="132" t="s">
        <v>107</v>
      </c>
      <c r="B32" s="133"/>
      <c r="C32" s="133"/>
      <c r="D32" s="133"/>
      <c r="E32" s="133"/>
      <c r="F32" s="133"/>
      <c r="G32" s="133"/>
      <c r="H32" s="133"/>
      <c r="I32" s="134"/>
    </row>
    <row r="33" spans="1:9" x14ac:dyDescent="0.2">
      <c r="A33" s="132" t="s">
        <v>108</v>
      </c>
      <c r="B33" s="133"/>
      <c r="C33" s="133"/>
      <c r="D33" s="133"/>
      <c r="E33" s="133"/>
      <c r="F33" s="133"/>
      <c r="G33" s="133"/>
      <c r="H33" s="133"/>
      <c r="I33" s="134"/>
    </row>
    <row r="34" spans="1:9" x14ac:dyDescent="0.2">
      <c r="A34" s="132" t="s">
        <v>109</v>
      </c>
      <c r="B34" s="133"/>
      <c r="C34" s="133"/>
      <c r="D34" s="133"/>
      <c r="E34" s="133"/>
      <c r="F34" s="133"/>
      <c r="G34" s="133"/>
      <c r="H34" s="133"/>
      <c r="I34" s="134"/>
    </row>
    <row r="35" spans="1:9" x14ac:dyDescent="0.2">
      <c r="A35" s="132"/>
      <c r="B35" s="133" t="s">
        <v>110</v>
      </c>
      <c r="C35" s="133"/>
      <c r="D35" s="133"/>
      <c r="E35" s="133"/>
      <c r="F35" s="133"/>
      <c r="G35" s="133"/>
      <c r="H35" s="133"/>
      <c r="I35" s="134"/>
    </row>
    <row r="36" spans="1:9" x14ac:dyDescent="0.2">
      <c r="A36" s="132"/>
      <c r="B36" s="133" t="s">
        <v>111</v>
      </c>
      <c r="C36" s="133"/>
      <c r="D36" s="133"/>
      <c r="E36" s="133"/>
      <c r="F36" s="133"/>
      <c r="G36" s="133"/>
      <c r="H36" s="133"/>
      <c r="I36" s="134"/>
    </row>
    <row r="37" spans="1:9" x14ac:dyDescent="0.2">
      <c r="A37" s="132" t="s">
        <v>112</v>
      </c>
      <c r="B37" s="133"/>
      <c r="C37" s="133"/>
      <c r="D37" s="133"/>
      <c r="E37" s="133"/>
      <c r="F37" s="133"/>
      <c r="G37" s="133"/>
      <c r="H37" s="133"/>
      <c r="I37" s="134"/>
    </row>
    <row r="38" spans="1:9" x14ac:dyDescent="0.2">
      <c r="A38" s="132" t="s">
        <v>113</v>
      </c>
      <c r="B38" s="133"/>
      <c r="C38" s="133"/>
      <c r="D38" s="133"/>
      <c r="E38" s="133"/>
      <c r="F38" s="133"/>
      <c r="G38" s="133"/>
      <c r="H38" s="133"/>
      <c r="I38" s="134"/>
    </row>
    <row r="39" spans="1:9" x14ac:dyDescent="0.2">
      <c r="A39" s="132" t="s">
        <v>114</v>
      </c>
      <c r="B39" s="133"/>
      <c r="C39" s="133"/>
      <c r="D39" s="133"/>
      <c r="E39" s="133"/>
      <c r="F39" s="133"/>
      <c r="G39" s="133"/>
      <c r="H39" s="133"/>
      <c r="I39" s="134"/>
    </row>
    <row r="40" spans="1:9" x14ac:dyDescent="0.2">
      <c r="A40" s="132" t="s">
        <v>115</v>
      </c>
      <c r="B40" s="133"/>
      <c r="C40" s="133"/>
      <c r="D40" s="133"/>
      <c r="E40" s="133"/>
      <c r="F40" s="133"/>
      <c r="G40" s="133"/>
      <c r="H40" s="133"/>
      <c r="I40" s="134"/>
    </row>
    <row r="41" spans="1:9" x14ac:dyDescent="0.2">
      <c r="A41" s="132" t="s">
        <v>116</v>
      </c>
      <c r="B41" s="133"/>
      <c r="C41" s="133"/>
      <c r="D41" s="133"/>
      <c r="E41" s="133"/>
      <c r="F41" s="133"/>
      <c r="G41" s="133"/>
      <c r="H41" s="133"/>
      <c r="I41" s="134"/>
    </row>
    <row r="42" spans="1:9" x14ac:dyDescent="0.2">
      <c r="A42" s="132" t="s">
        <v>117</v>
      </c>
      <c r="B42" s="133"/>
      <c r="C42" s="133"/>
      <c r="D42" s="133"/>
      <c r="E42" s="133"/>
      <c r="F42" s="133"/>
      <c r="G42" s="133"/>
      <c r="H42" s="133"/>
      <c r="I42" s="134"/>
    </row>
    <row r="43" spans="1:9" x14ac:dyDescent="0.2">
      <c r="A43" s="132"/>
      <c r="B43" s="133"/>
      <c r="C43" s="133"/>
      <c r="D43" s="133"/>
      <c r="E43" s="133"/>
      <c r="F43" s="133"/>
      <c r="G43" s="133"/>
      <c r="H43" s="133"/>
      <c r="I43" s="134"/>
    </row>
    <row r="44" spans="1:9" x14ac:dyDescent="0.2">
      <c r="A44" s="135" t="s">
        <v>52</v>
      </c>
      <c r="B44" s="133"/>
      <c r="C44" s="133"/>
      <c r="D44" s="133"/>
      <c r="E44" s="133"/>
      <c r="F44" s="133"/>
      <c r="G44" s="133"/>
      <c r="H44" s="133"/>
      <c r="I44" s="134"/>
    </row>
    <row r="45" spans="1:9" x14ac:dyDescent="0.2">
      <c r="A45" s="132" t="s">
        <v>118</v>
      </c>
      <c r="B45" s="133"/>
      <c r="C45" s="133"/>
      <c r="D45" s="133"/>
      <c r="E45" s="133"/>
      <c r="F45" s="133"/>
      <c r="G45" s="133"/>
      <c r="H45" s="133"/>
      <c r="I45" s="134"/>
    </row>
    <row r="46" spans="1:9" x14ac:dyDescent="0.2">
      <c r="A46" s="132" t="s">
        <v>119</v>
      </c>
      <c r="B46" s="133"/>
      <c r="C46" s="133"/>
      <c r="D46" s="133"/>
      <c r="E46" s="133"/>
      <c r="F46" s="133"/>
      <c r="G46" s="133"/>
      <c r="H46" s="133"/>
      <c r="I46" s="134"/>
    </row>
    <row r="47" spans="1:9" x14ac:dyDescent="0.2">
      <c r="A47" s="132" t="s">
        <v>120</v>
      </c>
      <c r="B47" s="133"/>
      <c r="C47" s="133"/>
      <c r="D47" s="133"/>
      <c r="E47" s="133"/>
      <c r="F47" s="133"/>
      <c r="G47" s="133"/>
      <c r="H47" s="133"/>
      <c r="I47" s="134"/>
    </row>
    <row r="48" spans="1:9" x14ac:dyDescent="0.2">
      <c r="A48" s="132"/>
      <c r="B48" s="133"/>
      <c r="C48" s="133"/>
      <c r="D48" s="133"/>
      <c r="E48" s="133"/>
      <c r="F48" s="133"/>
      <c r="G48" s="133"/>
      <c r="H48" s="133"/>
      <c r="I48" s="134"/>
    </row>
    <row r="49" spans="1:9" x14ac:dyDescent="0.2">
      <c r="A49" s="132" t="s">
        <v>121</v>
      </c>
      <c r="B49" s="133"/>
      <c r="C49" s="133"/>
      <c r="D49" s="133"/>
      <c r="E49" s="133"/>
      <c r="F49" s="133"/>
      <c r="G49" s="133"/>
      <c r="H49" s="133"/>
      <c r="I49" s="134"/>
    </row>
    <row r="50" spans="1:9" x14ac:dyDescent="0.2">
      <c r="A50" s="132" t="s">
        <v>122</v>
      </c>
      <c r="B50" s="133"/>
      <c r="C50" s="133"/>
      <c r="D50" s="133"/>
      <c r="E50" s="133"/>
      <c r="F50" s="133"/>
      <c r="G50" s="133"/>
      <c r="H50" s="133"/>
      <c r="I50" s="134"/>
    </row>
    <row r="51" spans="1:9" x14ac:dyDescent="0.2">
      <c r="A51" s="132" t="s">
        <v>123</v>
      </c>
      <c r="B51" s="133"/>
      <c r="C51" s="133"/>
      <c r="D51" s="133"/>
      <c r="E51" s="133"/>
      <c r="F51" s="133"/>
      <c r="G51" s="133"/>
      <c r="H51" s="133"/>
      <c r="I51" s="134"/>
    </row>
    <row r="52" spans="1:9" x14ac:dyDescent="0.2">
      <c r="A52" s="132" t="s">
        <v>124</v>
      </c>
      <c r="B52" s="133"/>
      <c r="C52" s="133"/>
      <c r="D52" s="133"/>
      <c r="E52" s="133"/>
      <c r="F52" s="133"/>
      <c r="G52" s="133"/>
      <c r="H52" s="133"/>
      <c r="I52" s="134"/>
    </row>
    <row r="53" spans="1:9" x14ac:dyDescent="0.2">
      <c r="A53" s="132"/>
      <c r="B53" s="133"/>
      <c r="C53" s="133"/>
      <c r="D53" s="133"/>
      <c r="E53" s="133"/>
      <c r="F53" s="133"/>
      <c r="G53" s="133"/>
      <c r="H53" s="133"/>
      <c r="I53" s="134"/>
    </row>
    <row r="54" spans="1:9" x14ac:dyDescent="0.2">
      <c r="A54" s="132" t="s">
        <v>125</v>
      </c>
      <c r="B54" s="133"/>
      <c r="C54" s="133"/>
      <c r="D54" s="133"/>
      <c r="E54" s="133"/>
      <c r="F54" s="133"/>
      <c r="G54" s="133"/>
      <c r="H54" s="133"/>
      <c r="I54" s="134"/>
    </row>
    <row r="55" spans="1:9" ht="13.5" thickBot="1" x14ac:dyDescent="0.25">
      <c r="A55" s="136" t="s">
        <v>126</v>
      </c>
      <c r="B55" s="137"/>
      <c r="C55" s="137"/>
      <c r="D55" s="137"/>
      <c r="E55" s="137"/>
      <c r="F55" s="137"/>
      <c r="G55" s="137"/>
      <c r="H55" s="137"/>
      <c r="I55" s="138"/>
    </row>
    <row r="56" spans="1:9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workbookViewId="0"/>
  </sheetViews>
  <sheetFormatPr defaultRowHeight="12.75" x14ac:dyDescent="0.2"/>
  <cols>
    <col min="1" max="1" width="14.42578125" customWidth="1"/>
    <col min="5" max="5" width="10.85546875" customWidth="1"/>
    <col min="6" max="6" width="1.85546875" customWidth="1"/>
    <col min="7" max="7" width="9" customWidth="1"/>
  </cols>
  <sheetData>
    <row r="1" spans="1:8" ht="13.5" thickBot="1" x14ac:dyDescent="0.25">
      <c r="A1" s="1" t="s">
        <v>127</v>
      </c>
    </row>
    <row r="2" spans="1:8" ht="13.5" thickTop="1" x14ac:dyDescent="0.2">
      <c r="A2" s="2" t="s">
        <v>84</v>
      </c>
      <c r="B2" s="3"/>
      <c r="C2" s="3"/>
      <c r="D2" s="3"/>
      <c r="E2" s="3"/>
      <c r="F2" s="3"/>
      <c r="G2" s="3"/>
      <c r="H2" s="4"/>
    </row>
    <row r="3" spans="1:8" ht="13.5" thickBot="1" x14ac:dyDescent="0.25">
      <c r="A3" s="8" t="s">
        <v>128</v>
      </c>
      <c r="B3" s="9"/>
      <c r="C3" s="9"/>
      <c r="D3" s="9"/>
      <c r="E3" s="9"/>
      <c r="F3" s="9"/>
      <c r="G3" s="9"/>
      <c r="H3" s="10"/>
    </row>
    <row r="4" spans="1:8" ht="3.75" customHeight="1" thickTop="1" thickBot="1" x14ac:dyDescent="0.25"/>
    <row r="5" spans="1:8" ht="31.5" customHeight="1" thickTop="1" x14ac:dyDescent="0.2">
      <c r="A5" s="65"/>
      <c r="B5" s="66" t="s">
        <v>86</v>
      </c>
      <c r="C5" s="66" t="s">
        <v>87</v>
      </c>
      <c r="D5" s="67" t="s">
        <v>88</v>
      </c>
      <c r="E5" s="66" t="s">
        <v>89</v>
      </c>
      <c r="F5" s="29"/>
      <c r="G5" s="67" t="s">
        <v>129</v>
      </c>
      <c r="H5" s="30"/>
    </row>
    <row r="6" spans="1:8" x14ac:dyDescent="0.2">
      <c r="A6" s="68" t="s">
        <v>91</v>
      </c>
      <c r="B6" s="69">
        <v>25</v>
      </c>
      <c r="C6" s="63">
        <v>440</v>
      </c>
      <c r="D6" s="63">
        <v>200</v>
      </c>
      <c r="E6" s="69">
        <v>50</v>
      </c>
      <c r="F6" s="19"/>
      <c r="G6" s="69">
        <v>200</v>
      </c>
      <c r="H6" s="20"/>
    </row>
    <row r="7" spans="1:8" x14ac:dyDescent="0.2">
      <c r="A7" s="68" t="s">
        <v>92</v>
      </c>
      <c r="B7" s="69">
        <v>20</v>
      </c>
      <c r="C7" s="63">
        <v>850</v>
      </c>
      <c r="D7" s="63">
        <v>325</v>
      </c>
      <c r="E7" s="69">
        <v>50</v>
      </c>
      <c r="F7" s="19"/>
      <c r="G7" s="69">
        <v>300</v>
      </c>
      <c r="H7" s="20"/>
    </row>
    <row r="8" spans="1:8" x14ac:dyDescent="0.2">
      <c r="A8" s="68" t="s">
        <v>93</v>
      </c>
      <c r="B8" s="69">
        <v>30</v>
      </c>
      <c r="C8" s="63">
        <v>1260</v>
      </c>
      <c r="D8" s="63">
        <v>400</v>
      </c>
      <c r="E8" s="69">
        <v>50</v>
      </c>
      <c r="F8" s="19"/>
      <c r="G8" s="69">
        <v>275</v>
      </c>
      <c r="H8" s="20"/>
    </row>
    <row r="9" spans="1:8" x14ac:dyDescent="0.2">
      <c r="A9" s="68" t="s">
        <v>94</v>
      </c>
      <c r="B9" s="69">
        <v>15</v>
      </c>
      <c r="C9" s="63">
        <v>950</v>
      </c>
      <c r="D9" s="63">
        <v>150</v>
      </c>
      <c r="E9" s="69">
        <v>50</v>
      </c>
      <c r="F9" s="19"/>
      <c r="G9" s="69">
        <v>400</v>
      </c>
      <c r="H9" s="20"/>
    </row>
    <row r="10" spans="1:8" ht="6.75" customHeight="1" x14ac:dyDescent="0.2">
      <c r="A10" s="68"/>
      <c r="B10" s="69"/>
      <c r="C10" s="63"/>
      <c r="D10" s="63"/>
      <c r="E10" s="69"/>
      <c r="F10" s="19"/>
      <c r="G10" s="69"/>
      <c r="H10" s="20"/>
    </row>
    <row r="11" spans="1:8" ht="13.5" thickBot="1" x14ac:dyDescent="0.25">
      <c r="A11" s="25" t="s">
        <v>130</v>
      </c>
      <c r="B11" s="50">
        <v>50000</v>
      </c>
      <c r="C11" s="70" t="s">
        <v>131</v>
      </c>
      <c r="D11" s="71">
        <v>30000</v>
      </c>
      <c r="E11" s="50"/>
      <c r="F11" s="50"/>
      <c r="G11" s="50"/>
      <c r="H11" s="53"/>
    </row>
    <row r="12" spans="1:8" ht="5.25" customHeight="1" thickTop="1" thickBot="1" x14ac:dyDescent="0.25"/>
    <row r="13" spans="1:8" ht="13.5" thickTop="1" x14ac:dyDescent="0.2">
      <c r="A13" s="72" t="s">
        <v>95</v>
      </c>
      <c r="B13" s="29"/>
      <c r="C13" s="29"/>
      <c r="D13" s="29"/>
      <c r="E13" s="73" t="s">
        <v>132</v>
      </c>
      <c r="F13" s="29"/>
      <c r="G13" s="73" t="s">
        <v>133</v>
      </c>
      <c r="H13" s="30"/>
    </row>
    <row r="14" spans="1:8" ht="13.5" thickBot="1" x14ac:dyDescent="0.25">
      <c r="A14" s="18"/>
      <c r="B14" s="19"/>
      <c r="C14" s="31" t="s">
        <v>96</v>
      </c>
      <c r="D14" s="19"/>
      <c r="E14" s="74" t="s">
        <v>134</v>
      </c>
      <c r="F14" s="19"/>
      <c r="G14" s="74" t="s">
        <v>135</v>
      </c>
      <c r="H14" s="20"/>
    </row>
    <row r="15" spans="1:8" ht="13.5" thickTop="1" x14ac:dyDescent="0.2">
      <c r="A15" s="68" t="s">
        <v>91</v>
      </c>
      <c r="B15" s="75">
        <v>25</v>
      </c>
      <c r="C15" s="19">
        <f>(2*E6*D6/B6)^0.5</f>
        <v>28.284271247461902</v>
      </c>
      <c r="D15" s="19"/>
      <c r="E15" s="76">
        <f>B6*B15/2+E6*D6/B15</f>
        <v>712.5</v>
      </c>
      <c r="F15" s="19"/>
      <c r="G15" s="19">
        <f>B15*C6/2</f>
        <v>5500</v>
      </c>
      <c r="H15" s="20"/>
    </row>
    <row r="16" spans="1:8" x14ac:dyDescent="0.2">
      <c r="A16" s="68" t="s">
        <v>92</v>
      </c>
      <c r="B16" s="77">
        <v>25</v>
      </c>
      <c r="C16" s="19">
        <f>(2*E7*D7/B7)^0.5</f>
        <v>40.311288741492746</v>
      </c>
      <c r="D16" s="19"/>
      <c r="E16" s="76">
        <f>B7*B16/2+E7*D7/B16</f>
        <v>900</v>
      </c>
      <c r="F16" s="19"/>
      <c r="G16" s="19">
        <f>B16*C7/2</f>
        <v>10625</v>
      </c>
      <c r="H16" s="20"/>
    </row>
    <row r="17" spans="1:9" x14ac:dyDescent="0.2">
      <c r="A17" s="68" t="s">
        <v>93</v>
      </c>
      <c r="B17" s="77">
        <v>25</v>
      </c>
      <c r="C17" s="19">
        <f>(2*E8*D8/B8)^0.5</f>
        <v>36.514837167011073</v>
      </c>
      <c r="D17" s="19"/>
      <c r="E17" s="76">
        <f>B8*B17/2+E8*D8/B17</f>
        <v>1175</v>
      </c>
      <c r="F17" s="19"/>
      <c r="G17" s="19">
        <f>B17*C8/2</f>
        <v>15750</v>
      </c>
      <c r="H17" s="20"/>
    </row>
    <row r="18" spans="1:9" ht="13.5" thickBot="1" x14ac:dyDescent="0.25">
      <c r="A18" s="68" t="s">
        <v>94</v>
      </c>
      <c r="B18" s="78">
        <v>25</v>
      </c>
      <c r="C18" s="19">
        <f>(2*E9*D9/B9)^0.5</f>
        <v>31.622776601683793</v>
      </c>
      <c r="D18" s="19"/>
      <c r="E18" s="76">
        <f>B9*B18/2+E9*D9/B18</f>
        <v>487.5</v>
      </c>
      <c r="F18" s="19"/>
      <c r="G18" s="19">
        <f>B18*C9/2</f>
        <v>11875</v>
      </c>
      <c r="H18" s="20"/>
    </row>
    <row r="19" spans="1:9" ht="14.25" thickTop="1" thickBot="1" x14ac:dyDescent="0.25">
      <c r="A19" s="57" t="s">
        <v>136</v>
      </c>
      <c r="B19" s="79">
        <f>SUMPRODUCT(B15:B18,G6:G9)</f>
        <v>29375</v>
      </c>
      <c r="C19" s="50"/>
      <c r="D19" s="80" t="s">
        <v>33</v>
      </c>
      <c r="E19" s="81">
        <f>SUM(E15:E18)</f>
        <v>3275</v>
      </c>
      <c r="F19" s="50"/>
      <c r="G19" s="82">
        <f>SUM(G15:G18)</f>
        <v>43750</v>
      </c>
      <c r="H19" s="53"/>
    </row>
    <row r="20" spans="1:9" ht="13.5" thickTop="1" x14ac:dyDescent="0.2">
      <c r="A20" s="83"/>
    </row>
    <row r="21" spans="1:9" ht="13.5" thickBot="1" x14ac:dyDescent="0.25"/>
    <row r="22" spans="1:9" ht="13.5" thickTop="1" x14ac:dyDescent="0.2">
      <c r="A22" s="129" t="s">
        <v>37</v>
      </c>
      <c r="B22" s="130"/>
      <c r="C22" s="130"/>
      <c r="D22" s="130"/>
      <c r="E22" s="130"/>
      <c r="F22" s="130"/>
      <c r="G22" s="130"/>
      <c r="H22" s="130"/>
      <c r="I22" s="131"/>
    </row>
    <row r="23" spans="1:9" x14ac:dyDescent="0.2">
      <c r="A23" s="132" t="s">
        <v>137</v>
      </c>
      <c r="B23" s="133"/>
      <c r="C23" s="133"/>
      <c r="D23" s="133"/>
      <c r="E23" s="133"/>
      <c r="F23" s="133"/>
      <c r="G23" s="133"/>
      <c r="H23" s="133"/>
      <c r="I23" s="134"/>
    </row>
    <row r="24" spans="1:9" x14ac:dyDescent="0.2">
      <c r="A24" s="132" t="s">
        <v>138</v>
      </c>
      <c r="B24" s="133"/>
      <c r="C24" s="133"/>
      <c r="D24" s="133"/>
      <c r="E24" s="133"/>
      <c r="F24" s="133"/>
      <c r="G24" s="133"/>
      <c r="H24" s="133"/>
      <c r="I24" s="134"/>
    </row>
    <row r="25" spans="1:9" x14ac:dyDescent="0.2">
      <c r="A25" s="132" t="s">
        <v>139</v>
      </c>
      <c r="B25" s="133"/>
      <c r="C25" s="133"/>
      <c r="D25" s="133"/>
      <c r="E25" s="133"/>
      <c r="F25" s="133"/>
      <c r="G25" s="133"/>
      <c r="H25" s="133"/>
      <c r="I25" s="134"/>
    </row>
    <row r="26" spans="1:9" x14ac:dyDescent="0.2">
      <c r="A26" s="132" t="s">
        <v>140</v>
      </c>
      <c r="B26" s="133"/>
      <c r="C26" s="133"/>
      <c r="D26" s="133"/>
      <c r="E26" s="133"/>
      <c r="F26" s="133"/>
      <c r="G26" s="133"/>
      <c r="H26" s="133"/>
      <c r="I26" s="134"/>
    </row>
    <row r="27" spans="1:9" x14ac:dyDescent="0.2">
      <c r="A27" s="132"/>
      <c r="B27" s="133"/>
      <c r="C27" s="133"/>
      <c r="D27" s="133"/>
      <c r="E27" s="133"/>
      <c r="F27" s="133"/>
      <c r="G27" s="133"/>
      <c r="H27" s="133"/>
      <c r="I27" s="134"/>
    </row>
    <row r="28" spans="1:9" x14ac:dyDescent="0.2">
      <c r="A28" s="135" t="s">
        <v>42</v>
      </c>
      <c r="B28" s="133"/>
      <c r="C28" s="133"/>
      <c r="D28" s="133"/>
      <c r="E28" s="133"/>
      <c r="F28" s="133"/>
      <c r="G28" s="133"/>
      <c r="H28" s="133"/>
      <c r="I28" s="134"/>
    </row>
    <row r="29" spans="1:9" x14ac:dyDescent="0.2">
      <c r="A29" s="132" t="s">
        <v>141</v>
      </c>
      <c r="B29" s="133"/>
      <c r="C29" s="133"/>
      <c r="D29" s="133"/>
      <c r="E29" s="133"/>
      <c r="F29" s="133"/>
      <c r="G29" s="133"/>
      <c r="H29" s="133"/>
      <c r="I29" s="134"/>
    </row>
    <row r="30" spans="1:9" x14ac:dyDescent="0.2">
      <c r="A30" s="132" t="s">
        <v>142</v>
      </c>
      <c r="B30" s="133"/>
      <c r="C30" s="133"/>
      <c r="D30" s="133"/>
      <c r="E30" s="133"/>
      <c r="F30" s="133"/>
      <c r="G30" s="133"/>
      <c r="H30" s="133"/>
      <c r="I30" s="134"/>
    </row>
    <row r="31" spans="1:9" x14ac:dyDescent="0.2">
      <c r="A31" s="132"/>
      <c r="B31" s="133" t="s">
        <v>143</v>
      </c>
      <c r="C31" s="133"/>
      <c r="D31" s="133"/>
      <c r="E31" s="133"/>
      <c r="F31" s="133"/>
      <c r="G31" s="133"/>
      <c r="H31" s="133"/>
      <c r="I31" s="134"/>
    </row>
    <row r="32" spans="1:9" x14ac:dyDescent="0.2">
      <c r="A32" s="132"/>
      <c r="B32" s="133" t="s">
        <v>144</v>
      </c>
      <c r="C32" s="133"/>
      <c r="D32" s="133"/>
      <c r="E32" s="133"/>
      <c r="F32" s="133"/>
      <c r="G32" s="133"/>
      <c r="H32" s="133"/>
      <c r="I32" s="134"/>
    </row>
    <row r="33" spans="1:9" x14ac:dyDescent="0.2">
      <c r="A33" s="132" t="s">
        <v>145</v>
      </c>
      <c r="B33" s="133"/>
      <c r="C33" s="133"/>
      <c r="D33" s="133"/>
      <c r="E33" s="133"/>
      <c r="F33" s="133"/>
      <c r="G33" s="133"/>
      <c r="H33" s="133"/>
      <c r="I33" s="134"/>
    </row>
    <row r="34" spans="1:9" x14ac:dyDescent="0.2">
      <c r="A34" s="132"/>
      <c r="B34" s="133" t="s">
        <v>146</v>
      </c>
      <c r="C34" s="133"/>
      <c r="D34" s="133"/>
      <c r="E34" s="133"/>
      <c r="F34" s="133"/>
      <c r="G34" s="133"/>
      <c r="H34" s="133"/>
      <c r="I34" s="134"/>
    </row>
    <row r="35" spans="1:9" x14ac:dyDescent="0.2">
      <c r="A35" s="132"/>
      <c r="B35" s="133"/>
      <c r="C35" s="133"/>
      <c r="D35" s="133"/>
      <c r="E35" s="133"/>
      <c r="F35" s="133"/>
      <c r="G35" s="133"/>
      <c r="H35" s="133"/>
      <c r="I35" s="134"/>
    </row>
    <row r="36" spans="1:9" x14ac:dyDescent="0.2">
      <c r="A36" s="135" t="s">
        <v>52</v>
      </c>
      <c r="B36" s="133"/>
      <c r="C36" s="133"/>
      <c r="D36" s="133"/>
      <c r="E36" s="133"/>
      <c r="F36" s="133"/>
      <c r="G36" s="133"/>
      <c r="H36" s="133"/>
      <c r="I36" s="134"/>
    </row>
    <row r="37" spans="1:9" x14ac:dyDescent="0.2">
      <c r="A37" s="132" t="s">
        <v>147</v>
      </c>
      <c r="B37" s="133"/>
      <c r="C37" s="133"/>
      <c r="D37" s="133"/>
      <c r="E37" s="133"/>
      <c r="F37" s="133"/>
      <c r="G37" s="133"/>
      <c r="H37" s="133"/>
      <c r="I37" s="134"/>
    </row>
    <row r="38" spans="1:9" x14ac:dyDescent="0.2">
      <c r="A38" s="132" t="s">
        <v>148</v>
      </c>
      <c r="B38" s="133"/>
      <c r="C38" s="133"/>
      <c r="D38" s="133"/>
      <c r="E38" s="133"/>
      <c r="F38" s="133"/>
      <c r="G38" s="133"/>
      <c r="H38" s="133"/>
      <c r="I38" s="134"/>
    </row>
    <row r="39" spans="1:9" x14ac:dyDescent="0.2">
      <c r="A39" s="132"/>
      <c r="B39" s="133"/>
      <c r="C39" s="133"/>
      <c r="D39" s="133"/>
      <c r="E39" s="133"/>
      <c r="F39" s="133"/>
      <c r="G39" s="133"/>
      <c r="H39" s="133"/>
      <c r="I39" s="134"/>
    </row>
    <row r="40" spans="1:9" x14ac:dyDescent="0.2">
      <c r="A40" s="132" t="s">
        <v>149</v>
      </c>
      <c r="B40" s="133"/>
      <c r="C40" s="133"/>
      <c r="D40" s="133"/>
      <c r="E40" s="133"/>
      <c r="F40" s="133"/>
      <c r="G40" s="133"/>
      <c r="H40" s="133"/>
      <c r="I40" s="134"/>
    </row>
    <row r="41" spans="1:9" x14ac:dyDescent="0.2">
      <c r="A41" s="132" t="s">
        <v>150</v>
      </c>
      <c r="B41" s="133"/>
      <c r="C41" s="133"/>
      <c r="D41" s="133"/>
      <c r="E41" s="133"/>
      <c r="F41" s="133"/>
      <c r="G41" s="133"/>
      <c r="H41" s="133"/>
      <c r="I41" s="134"/>
    </row>
    <row r="42" spans="1:9" x14ac:dyDescent="0.2">
      <c r="A42" s="132" t="s">
        <v>151</v>
      </c>
      <c r="B42" s="133"/>
      <c r="C42" s="133"/>
      <c r="D42" s="133"/>
      <c r="E42" s="133"/>
      <c r="F42" s="133"/>
      <c r="G42" s="133"/>
      <c r="H42" s="133"/>
      <c r="I42" s="134"/>
    </row>
    <row r="43" spans="1:9" x14ac:dyDescent="0.2">
      <c r="A43" s="132" t="s">
        <v>152</v>
      </c>
      <c r="B43" s="133"/>
      <c r="C43" s="133"/>
      <c r="D43" s="133"/>
      <c r="E43" s="133"/>
      <c r="F43" s="133"/>
      <c r="G43" s="133"/>
      <c r="H43" s="133"/>
      <c r="I43" s="134"/>
    </row>
    <row r="44" spans="1:9" ht="13.5" thickBot="1" x14ac:dyDescent="0.25">
      <c r="A44" s="136" t="s">
        <v>153</v>
      </c>
      <c r="B44" s="137"/>
      <c r="C44" s="137"/>
      <c r="D44" s="137"/>
      <c r="E44" s="137"/>
      <c r="F44" s="137"/>
      <c r="G44" s="137"/>
      <c r="H44" s="137"/>
      <c r="I44" s="138"/>
    </row>
    <row r="45" spans="1:9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workbookViewId="0"/>
  </sheetViews>
  <sheetFormatPr defaultColWidth="9.7109375" defaultRowHeight="12.75" x14ac:dyDescent="0.2"/>
  <cols>
    <col min="1" max="1" width="14.5703125" customWidth="1"/>
    <col min="6" max="6" width="14.7109375" customWidth="1"/>
  </cols>
  <sheetData>
    <row r="1" spans="1:6" ht="13.5" thickBot="1" x14ac:dyDescent="0.25">
      <c r="A1" s="1" t="s">
        <v>154</v>
      </c>
    </row>
    <row r="2" spans="1:6" ht="13.5" thickTop="1" x14ac:dyDescent="0.2">
      <c r="A2" s="2" t="s">
        <v>155</v>
      </c>
      <c r="B2" s="3"/>
      <c r="C2" s="3"/>
      <c r="D2" s="3"/>
      <c r="E2" s="3"/>
      <c r="F2" s="4"/>
    </row>
    <row r="3" spans="1:6" x14ac:dyDescent="0.2">
      <c r="A3" s="139" t="s">
        <v>156</v>
      </c>
      <c r="B3" s="6"/>
      <c r="C3" s="6"/>
      <c r="D3" s="6"/>
      <c r="E3" s="6"/>
      <c r="F3" s="7"/>
    </row>
    <row r="4" spans="1:6" ht="13.5" thickBot="1" x14ac:dyDescent="0.25">
      <c r="A4" s="140" t="s">
        <v>157</v>
      </c>
      <c r="B4" s="9"/>
      <c r="C4" s="9"/>
      <c r="D4" s="9"/>
      <c r="E4" s="9"/>
      <c r="F4" s="10"/>
    </row>
    <row r="5" spans="1:6" ht="4.5" customHeight="1" thickTop="1" thickBot="1" x14ac:dyDescent="0.25">
      <c r="A5" s="11"/>
    </row>
    <row r="6" spans="1:6" ht="13.5" thickTop="1" x14ac:dyDescent="0.2">
      <c r="A6" s="54" t="s">
        <v>158</v>
      </c>
      <c r="B6" s="29"/>
      <c r="C6" s="29"/>
      <c r="D6" s="29"/>
      <c r="E6" s="30"/>
    </row>
    <row r="7" spans="1:6" x14ac:dyDescent="0.2">
      <c r="A7" s="18"/>
      <c r="B7" s="31" t="s">
        <v>159</v>
      </c>
      <c r="C7" s="31" t="s">
        <v>160</v>
      </c>
      <c r="D7" s="31" t="s">
        <v>161</v>
      </c>
      <c r="E7" s="32" t="s">
        <v>162</v>
      </c>
    </row>
    <row r="8" spans="1:6" x14ac:dyDescent="0.2">
      <c r="A8" s="24" t="s">
        <v>163</v>
      </c>
      <c r="B8" s="55">
        <v>50000</v>
      </c>
      <c r="C8" s="55">
        <v>25000</v>
      </c>
      <c r="D8" s="55">
        <v>20000</v>
      </c>
      <c r="E8" s="56">
        <v>15000</v>
      </c>
    </row>
    <row r="9" spans="1:6" x14ac:dyDescent="0.2">
      <c r="A9" s="24" t="s">
        <v>164</v>
      </c>
      <c r="B9" s="16">
        <v>500</v>
      </c>
      <c r="C9" s="16">
        <v>200</v>
      </c>
      <c r="D9" s="16">
        <v>250</v>
      </c>
      <c r="E9" s="17">
        <v>125</v>
      </c>
    </row>
    <row r="10" spans="1:6" ht="13.5" thickBot="1" x14ac:dyDescent="0.25">
      <c r="A10" s="141" t="s">
        <v>165</v>
      </c>
      <c r="B10" s="58">
        <v>20</v>
      </c>
      <c r="C10" s="58">
        <v>15</v>
      </c>
      <c r="D10" s="58">
        <v>10</v>
      </c>
      <c r="E10" s="59">
        <v>15</v>
      </c>
    </row>
    <row r="11" spans="1:6" ht="3.75" customHeight="1" thickTop="1" thickBot="1" x14ac:dyDescent="0.25"/>
    <row r="12" spans="1:6" ht="13.5" thickTop="1" x14ac:dyDescent="0.2">
      <c r="A12" s="28" t="s">
        <v>166</v>
      </c>
      <c r="B12" s="29"/>
      <c r="C12" s="29"/>
      <c r="D12" s="29"/>
      <c r="E12" s="29"/>
      <c r="F12" s="30"/>
    </row>
    <row r="13" spans="1:6" ht="13.5" thickBot="1" x14ac:dyDescent="0.25">
      <c r="A13" s="18"/>
      <c r="B13" s="31" t="s">
        <v>159</v>
      </c>
      <c r="C13" s="31" t="s">
        <v>160</v>
      </c>
      <c r="D13" s="31" t="s">
        <v>161</v>
      </c>
      <c r="E13" s="31" t="s">
        <v>162</v>
      </c>
      <c r="F13" s="32" t="s">
        <v>33</v>
      </c>
    </row>
    <row r="14" spans="1:6" ht="14.25" thickTop="1" thickBot="1" x14ac:dyDescent="0.25">
      <c r="A14" s="24" t="s">
        <v>167</v>
      </c>
      <c r="B14" s="60">
        <v>0</v>
      </c>
      <c r="C14" s="61">
        <v>0</v>
      </c>
      <c r="D14" s="61">
        <v>0</v>
      </c>
      <c r="E14" s="62">
        <v>0</v>
      </c>
      <c r="F14" s="144">
        <f>SUM(B14:E14)</f>
        <v>0</v>
      </c>
    </row>
    <row r="15" spans="1:6" ht="14.25" thickTop="1" thickBot="1" x14ac:dyDescent="0.25">
      <c r="A15" s="24" t="s">
        <v>168</v>
      </c>
      <c r="B15" s="63">
        <f>B$14/B$9</f>
        <v>0</v>
      </c>
      <c r="C15" s="63">
        <f>C$14/C$9</f>
        <v>0</v>
      </c>
      <c r="D15" s="63">
        <f>D$14/D$9</f>
        <v>0</v>
      </c>
      <c r="E15" s="63">
        <f>E$14/E$9</f>
        <v>0</v>
      </c>
      <c r="F15" s="142"/>
    </row>
    <row r="16" spans="1:6" ht="14.25" thickTop="1" thickBot="1" x14ac:dyDescent="0.25">
      <c r="A16" s="25" t="s">
        <v>169</v>
      </c>
      <c r="B16" s="64">
        <f>B$14/B$9*B$8</f>
        <v>0</v>
      </c>
      <c r="C16" s="64">
        <f>C$14/C$9*C$8</f>
        <v>0</v>
      </c>
      <c r="D16" s="64">
        <f>D$14/D$9*D$8</f>
        <v>0</v>
      </c>
      <c r="E16" s="64">
        <f>E$14/E$9*E$8</f>
        <v>0</v>
      </c>
      <c r="F16" s="143">
        <f>SUM(B16:E16)</f>
        <v>0</v>
      </c>
    </row>
    <row r="17" spans="1:6" ht="13.5" thickTop="1" x14ac:dyDescent="0.2"/>
    <row r="18" spans="1:6" ht="13.5" thickBot="1" x14ac:dyDescent="0.25"/>
    <row r="19" spans="1:6" ht="13.5" thickTop="1" x14ac:dyDescent="0.2">
      <c r="A19" s="127" t="s">
        <v>37</v>
      </c>
      <c r="B19" s="114"/>
      <c r="C19" s="114"/>
      <c r="D19" s="114"/>
      <c r="E19" s="114"/>
      <c r="F19" s="115"/>
    </row>
    <row r="20" spans="1:6" x14ac:dyDescent="0.2">
      <c r="A20" s="123" t="s">
        <v>170</v>
      </c>
      <c r="B20" s="117"/>
      <c r="C20" s="117"/>
      <c r="D20" s="117"/>
      <c r="E20" s="117"/>
      <c r="F20" s="118"/>
    </row>
    <row r="21" spans="1:6" x14ac:dyDescent="0.2">
      <c r="A21" s="123" t="s">
        <v>171</v>
      </c>
      <c r="B21" s="117"/>
      <c r="C21" s="117"/>
      <c r="D21" s="117"/>
      <c r="E21" s="117"/>
      <c r="F21" s="118"/>
    </row>
    <row r="22" spans="1:6" x14ac:dyDescent="0.2">
      <c r="A22" s="123" t="s">
        <v>172</v>
      </c>
      <c r="B22" s="117"/>
      <c r="C22" s="117"/>
      <c r="D22" s="117"/>
      <c r="E22" s="117"/>
      <c r="F22" s="118"/>
    </row>
    <row r="23" spans="1:6" x14ac:dyDescent="0.2">
      <c r="A23" s="123" t="s">
        <v>173</v>
      </c>
      <c r="B23" s="117"/>
      <c r="C23" s="117"/>
      <c r="D23" s="117"/>
      <c r="E23" s="117"/>
      <c r="F23" s="118"/>
    </row>
    <row r="24" spans="1:6" x14ac:dyDescent="0.2">
      <c r="A24" s="123" t="s">
        <v>174</v>
      </c>
      <c r="B24" s="117"/>
      <c r="C24" s="117"/>
      <c r="D24" s="117"/>
      <c r="E24" s="117"/>
      <c r="F24" s="118"/>
    </row>
    <row r="25" spans="1:6" x14ac:dyDescent="0.2">
      <c r="A25" s="123"/>
      <c r="B25" s="117"/>
      <c r="C25" s="117"/>
      <c r="D25" s="117"/>
      <c r="E25" s="117"/>
      <c r="F25" s="118"/>
    </row>
    <row r="26" spans="1:6" x14ac:dyDescent="0.2">
      <c r="A26" s="128" t="s">
        <v>42</v>
      </c>
      <c r="B26" s="117"/>
      <c r="C26" s="117"/>
      <c r="D26" s="117"/>
      <c r="E26" s="117"/>
      <c r="F26" s="118"/>
    </row>
    <row r="27" spans="1:6" x14ac:dyDescent="0.2">
      <c r="A27" s="123" t="s">
        <v>175</v>
      </c>
      <c r="B27" s="117"/>
      <c r="C27" s="117"/>
      <c r="D27" s="117"/>
      <c r="E27" s="117"/>
      <c r="F27" s="118"/>
    </row>
    <row r="28" spans="1:6" x14ac:dyDescent="0.2">
      <c r="A28" s="123" t="s">
        <v>176</v>
      </c>
      <c r="B28" s="117"/>
      <c r="C28" s="117"/>
      <c r="D28" s="117"/>
      <c r="E28" s="117"/>
      <c r="F28" s="118"/>
    </row>
    <row r="29" spans="1:6" x14ac:dyDescent="0.2">
      <c r="A29" s="123" t="s">
        <v>177</v>
      </c>
      <c r="B29" s="117"/>
      <c r="C29" s="117"/>
      <c r="D29" s="117"/>
      <c r="E29" s="117"/>
      <c r="F29" s="118"/>
    </row>
    <row r="30" spans="1:6" x14ac:dyDescent="0.2">
      <c r="A30" s="123"/>
      <c r="B30" s="124" t="s">
        <v>178</v>
      </c>
      <c r="C30" s="117"/>
      <c r="D30" s="117"/>
      <c r="E30" s="117"/>
      <c r="F30" s="118"/>
    </row>
    <row r="31" spans="1:6" x14ac:dyDescent="0.2">
      <c r="A31" s="123"/>
      <c r="B31" s="124" t="s">
        <v>179</v>
      </c>
      <c r="C31" s="117"/>
      <c r="D31" s="117"/>
      <c r="E31" s="117"/>
      <c r="F31" s="118"/>
    </row>
    <row r="32" spans="1:6" x14ac:dyDescent="0.2">
      <c r="A32" s="123"/>
      <c r="B32" s="124" t="s">
        <v>180</v>
      </c>
      <c r="C32" s="117"/>
      <c r="D32" s="117"/>
      <c r="E32" s="117"/>
      <c r="F32" s="118"/>
    </row>
    <row r="33" spans="1:6" x14ac:dyDescent="0.2">
      <c r="A33" s="123" t="s">
        <v>181</v>
      </c>
      <c r="B33" s="117"/>
      <c r="C33" s="117"/>
      <c r="D33" s="117"/>
      <c r="E33" s="117"/>
      <c r="F33" s="118"/>
    </row>
    <row r="34" spans="1:6" x14ac:dyDescent="0.2">
      <c r="A34" s="123"/>
      <c r="B34" s="117"/>
      <c r="C34" s="117"/>
      <c r="D34" s="117"/>
      <c r="E34" s="117"/>
      <c r="F34" s="118"/>
    </row>
    <row r="35" spans="1:6" x14ac:dyDescent="0.2">
      <c r="A35" s="128" t="s">
        <v>52</v>
      </c>
      <c r="B35" s="117"/>
      <c r="C35" s="117"/>
      <c r="D35" s="117"/>
      <c r="E35" s="117"/>
      <c r="F35" s="118"/>
    </row>
    <row r="36" spans="1:6" x14ac:dyDescent="0.2">
      <c r="A36" s="123" t="s">
        <v>182</v>
      </c>
      <c r="B36" s="117"/>
      <c r="C36" s="117"/>
      <c r="D36" s="117"/>
      <c r="E36" s="117"/>
      <c r="F36" s="118"/>
    </row>
    <row r="37" spans="1:6" ht="13.5" thickBot="1" x14ac:dyDescent="0.25">
      <c r="A37" s="125" t="s">
        <v>183</v>
      </c>
      <c r="B37" s="120"/>
      <c r="C37" s="120"/>
      <c r="D37" s="120"/>
      <c r="E37" s="120"/>
      <c r="F37" s="121"/>
    </row>
    <row r="38" spans="1:6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workbookViewId="0"/>
  </sheetViews>
  <sheetFormatPr defaultColWidth="9.7109375" defaultRowHeight="12.75" x14ac:dyDescent="0.2"/>
  <cols>
    <col min="1" max="1" width="18.5703125" customWidth="1"/>
    <col min="7" max="7" width="8.5703125" customWidth="1"/>
    <col min="8" max="8" width="8.42578125" customWidth="1"/>
  </cols>
  <sheetData>
    <row r="1" spans="1:8" ht="13.5" thickBot="1" x14ac:dyDescent="0.25">
      <c r="A1" s="1" t="s">
        <v>184</v>
      </c>
    </row>
    <row r="2" spans="1:8" ht="13.5" thickTop="1" x14ac:dyDescent="0.2">
      <c r="A2" s="2" t="s">
        <v>185</v>
      </c>
      <c r="B2" s="3"/>
      <c r="C2" s="3"/>
      <c r="D2" s="3"/>
      <c r="E2" s="3"/>
      <c r="F2" s="4"/>
    </row>
    <row r="3" spans="1:8" x14ac:dyDescent="0.2">
      <c r="A3" s="5" t="s">
        <v>186</v>
      </c>
      <c r="B3" s="6"/>
      <c r="C3" s="6"/>
      <c r="D3" s="6"/>
      <c r="E3" s="6"/>
      <c r="F3" s="7"/>
    </row>
    <row r="4" spans="1:8" ht="13.5" thickBot="1" x14ac:dyDescent="0.25">
      <c r="A4" s="8" t="s">
        <v>187</v>
      </c>
      <c r="B4" s="9"/>
      <c r="C4" s="9"/>
      <c r="D4" s="9"/>
      <c r="E4" s="9"/>
      <c r="F4" s="10"/>
    </row>
    <row r="5" spans="1:8" ht="5.25" customHeight="1" thickTop="1" thickBot="1" x14ac:dyDescent="0.25">
      <c r="A5" s="11"/>
    </row>
    <row r="6" spans="1:8" ht="13.5" thickTop="1" x14ac:dyDescent="0.2">
      <c r="A6" s="12"/>
      <c r="B6" s="13" t="s">
        <v>188</v>
      </c>
      <c r="C6" s="13" t="s">
        <v>189</v>
      </c>
      <c r="D6" s="13" t="s">
        <v>190</v>
      </c>
      <c r="E6" s="13" t="s">
        <v>191</v>
      </c>
      <c r="F6" s="14" t="s">
        <v>192</v>
      </c>
    </row>
    <row r="7" spans="1:8" x14ac:dyDescent="0.2">
      <c r="A7" s="15" t="s">
        <v>193</v>
      </c>
      <c r="B7" s="16">
        <v>40</v>
      </c>
      <c r="C7" s="16">
        <v>49</v>
      </c>
      <c r="D7" s="16">
        <v>47</v>
      </c>
      <c r="E7" s="16">
        <v>45</v>
      </c>
      <c r="F7" s="17">
        <v>44</v>
      </c>
    </row>
    <row r="8" spans="1:8" x14ac:dyDescent="0.2">
      <c r="A8" s="18"/>
      <c r="B8" s="19"/>
      <c r="C8" s="19"/>
      <c r="D8" s="19"/>
      <c r="E8" s="19"/>
      <c r="F8" s="20"/>
    </row>
    <row r="9" spans="1:8" x14ac:dyDescent="0.2">
      <c r="A9" s="21" t="s">
        <v>194</v>
      </c>
      <c r="B9" s="19"/>
      <c r="C9" s="19"/>
      <c r="D9" s="19"/>
      <c r="E9" s="19"/>
      <c r="F9" s="20"/>
    </row>
    <row r="10" spans="1:8" x14ac:dyDescent="0.2">
      <c r="A10" s="18"/>
      <c r="B10" s="22" t="s">
        <v>188</v>
      </c>
      <c r="C10" s="22" t="s">
        <v>189</v>
      </c>
      <c r="D10" s="22" t="s">
        <v>190</v>
      </c>
      <c r="E10" s="22" t="s">
        <v>191</v>
      </c>
      <c r="F10" s="23" t="s">
        <v>192</v>
      </c>
    </row>
    <row r="11" spans="1:8" x14ac:dyDescent="0.2">
      <c r="A11" s="24" t="s">
        <v>195</v>
      </c>
      <c r="B11" s="16">
        <v>8</v>
      </c>
      <c r="C11" s="16">
        <v>4</v>
      </c>
      <c r="D11" s="16">
        <v>5</v>
      </c>
      <c r="E11" s="16">
        <v>4</v>
      </c>
      <c r="F11" s="17">
        <v>3</v>
      </c>
    </row>
    <row r="12" spans="1:8" x14ac:dyDescent="0.2">
      <c r="A12" s="24" t="s">
        <v>196</v>
      </c>
      <c r="B12" s="16">
        <v>7</v>
      </c>
      <c r="C12" s="16">
        <v>6</v>
      </c>
      <c r="D12" s="16">
        <v>3</v>
      </c>
      <c r="E12" s="16">
        <v>2</v>
      </c>
      <c r="F12" s="17">
        <v>4</v>
      </c>
    </row>
    <row r="13" spans="1:8" x14ac:dyDescent="0.2">
      <c r="A13" s="24" t="s">
        <v>197</v>
      </c>
      <c r="B13" s="16">
        <v>7</v>
      </c>
      <c r="C13" s="16">
        <v>3</v>
      </c>
      <c r="D13" s="16">
        <v>7</v>
      </c>
      <c r="E13" s="16">
        <v>5</v>
      </c>
      <c r="F13" s="17">
        <v>2</v>
      </c>
    </row>
    <row r="14" spans="1:8" ht="13.5" thickBot="1" x14ac:dyDescent="0.25">
      <c r="A14" s="25" t="s">
        <v>198</v>
      </c>
      <c r="B14" s="26">
        <v>8</v>
      </c>
      <c r="C14" s="26">
        <v>2</v>
      </c>
      <c r="D14" s="26">
        <v>5</v>
      </c>
      <c r="E14" s="26">
        <v>6</v>
      </c>
      <c r="F14" s="27">
        <v>7</v>
      </c>
    </row>
    <row r="15" spans="1:8" ht="4.5" customHeight="1" thickTop="1" thickBot="1" x14ac:dyDescent="0.25"/>
    <row r="16" spans="1:8" ht="13.5" thickTop="1" x14ac:dyDescent="0.2">
      <c r="A16" s="28" t="s">
        <v>199</v>
      </c>
      <c r="B16" s="29"/>
      <c r="C16" s="29"/>
      <c r="D16" s="29"/>
      <c r="E16" s="29"/>
      <c r="F16" s="29"/>
      <c r="G16" s="29"/>
      <c r="H16" s="30"/>
    </row>
    <row r="17" spans="1:8" ht="13.5" thickBot="1" x14ac:dyDescent="0.25">
      <c r="A17" s="18"/>
      <c r="B17" s="22" t="s">
        <v>188</v>
      </c>
      <c r="C17" s="22" t="s">
        <v>189</v>
      </c>
      <c r="D17" s="22" t="s">
        <v>190</v>
      </c>
      <c r="E17" s="22" t="s">
        <v>191</v>
      </c>
      <c r="F17" s="22" t="s">
        <v>192</v>
      </c>
      <c r="G17" s="31" t="s">
        <v>33</v>
      </c>
      <c r="H17" s="32" t="s">
        <v>200</v>
      </c>
    </row>
    <row r="18" spans="1:8" ht="13.5" thickTop="1" x14ac:dyDescent="0.2">
      <c r="A18" s="24" t="s">
        <v>195</v>
      </c>
      <c r="B18" s="33">
        <v>0</v>
      </c>
      <c r="C18" s="34">
        <v>0</v>
      </c>
      <c r="D18" s="34">
        <v>0</v>
      </c>
      <c r="E18" s="34">
        <v>0</v>
      </c>
      <c r="F18" s="35">
        <v>0</v>
      </c>
      <c r="G18" s="36">
        <f>SUM(B18:F18)</f>
        <v>0</v>
      </c>
      <c r="H18" s="37">
        <v>420</v>
      </c>
    </row>
    <row r="19" spans="1:8" x14ac:dyDescent="0.2">
      <c r="A19" s="24" t="s">
        <v>196</v>
      </c>
      <c r="B19" s="38">
        <v>0</v>
      </c>
      <c r="C19" s="36">
        <v>0</v>
      </c>
      <c r="D19" s="36">
        <v>0</v>
      </c>
      <c r="E19" s="36">
        <v>0</v>
      </c>
      <c r="F19" s="39">
        <v>0</v>
      </c>
      <c r="G19" s="36">
        <f>SUM(B19:F19)</f>
        <v>0</v>
      </c>
      <c r="H19" s="40">
        <v>360</v>
      </c>
    </row>
    <row r="20" spans="1:8" x14ac:dyDescent="0.2">
      <c r="A20" s="24" t="s">
        <v>197</v>
      </c>
      <c r="B20" s="38">
        <v>0</v>
      </c>
      <c r="C20" s="36">
        <v>0</v>
      </c>
      <c r="D20" s="36">
        <v>0</v>
      </c>
      <c r="E20" s="36">
        <v>0</v>
      </c>
      <c r="F20" s="39">
        <v>0</v>
      </c>
      <c r="G20" s="36">
        <f>SUM(B20:F20)</f>
        <v>0</v>
      </c>
      <c r="H20" s="40">
        <v>400</v>
      </c>
    </row>
    <row r="21" spans="1:8" ht="13.5" thickBot="1" x14ac:dyDescent="0.25">
      <c r="A21" s="24" t="s">
        <v>198</v>
      </c>
      <c r="B21" s="41">
        <v>0</v>
      </c>
      <c r="C21" s="42">
        <v>0</v>
      </c>
      <c r="D21" s="42">
        <v>0</v>
      </c>
      <c r="E21" s="42">
        <v>0</v>
      </c>
      <c r="F21" s="43">
        <v>0</v>
      </c>
      <c r="G21" s="36">
        <f>SUM(B21:F21)</f>
        <v>0</v>
      </c>
      <c r="H21" s="44">
        <v>375</v>
      </c>
    </row>
    <row r="22" spans="1:8" ht="14.25" thickTop="1" thickBot="1" x14ac:dyDescent="0.25">
      <c r="A22" s="24" t="s">
        <v>33</v>
      </c>
      <c r="B22" s="36">
        <f>SUM(B18:B21)</f>
        <v>0</v>
      </c>
      <c r="C22" s="36">
        <f>SUM(C18:C21)</f>
        <v>0</v>
      </c>
      <c r="D22" s="36">
        <f>SUM(D18:D21)</f>
        <v>0</v>
      </c>
      <c r="E22" s="36">
        <f>SUM(E18:E21)</f>
        <v>0</v>
      </c>
      <c r="F22" s="36">
        <f>SUM(F18:F21)</f>
        <v>0</v>
      </c>
      <c r="G22" s="36"/>
      <c r="H22" s="45"/>
    </row>
    <row r="23" spans="1:8" ht="14.25" thickTop="1" thickBot="1" x14ac:dyDescent="0.25">
      <c r="A23" s="15" t="s">
        <v>201</v>
      </c>
      <c r="B23" s="46">
        <v>350</v>
      </c>
      <c r="C23" s="47">
        <v>250</v>
      </c>
      <c r="D23" s="47">
        <v>200</v>
      </c>
      <c r="E23" s="47">
        <v>300</v>
      </c>
      <c r="F23" s="48">
        <v>500</v>
      </c>
      <c r="G23" s="36"/>
      <c r="H23" s="45"/>
    </row>
    <row r="24" spans="1:8" ht="4.5" customHeight="1" thickTop="1" x14ac:dyDescent="0.2">
      <c r="A24" s="24"/>
      <c r="B24" s="36"/>
      <c r="C24" s="36"/>
      <c r="D24" s="36"/>
      <c r="E24" s="36"/>
      <c r="F24" s="36"/>
      <c r="G24" s="36"/>
      <c r="H24" s="45"/>
    </row>
    <row r="25" spans="1:8" x14ac:dyDescent="0.2">
      <c r="A25" s="15" t="s">
        <v>202</v>
      </c>
      <c r="B25" s="16">
        <f>SUM(B18:B21)*B7</f>
        <v>0</v>
      </c>
      <c r="C25" s="16">
        <f>SUM(C18:C21)*C7</f>
        <v>0</v>
      </c>
      <c r="D25" s="16">
        <f>SUM(D18:D21)*D7</f>
        <v>0</v>
      </c>
      <c r="E25" s="16">
        <f>SUM(E18:E21)*E7</f>
        <v>0</v>
      </c>
      <c r="F25" s="16">
        <f>SUM(F18:F21)*F7</f>
        <v>0</v>
      </c>
      <c r="G25" s="16">
        <f>SUM(B25:F25)</f>
        <v>0</v>
      </c>
      <c r="H25" s="20"/>
    </row>
    <row r="26" spans="1:8" ht="13.5" thickBot="1" x14ac:dyDescent="0.25">
      <c r="A26" s="24" t="s">
        <v>203</v>
      </c>
      <c r="B26" s="16">
        <f>SUMPRODUCT(B11:B14,B18:B21)</f>
        <v>0</v>
      </c>
      <c r="C26" s="16">
        <f>SUMPRODUCT(C11:C14,C18:C21)</f>
        <v>0</v>
      </c>
      <c r="D26" s="16">
        <f>SUMPRODUCT(D11:D14,D18:D21)</f>
        <v>0</v>
      </c>
      <c r="E26" s="16">
        <f>SUMPRODUCT(E11:E14,E18:E21)</f>
        <v>0</v>
      </c>
      <c r="F26" s="16">
        <f>SUMPRODUCT(F11:F14,F18:F21)</f>
        <v>0</v>
      </c>
      <c r="G26" s="16">
        <f>SUM(B26:F26)</f>
        <v>0</v>
      </c>
      <c r="H26" s="20"/>
    </row>
    <row r="27" spans="1:8" ht="14.25" thickTop="1" thickBot="1" x14ac:dyDescent="0.25">
      <c r="A27" s="49"/>
      <c r="B27" s="50"/>
      <c r="C27" s="50"/>
      <c r="D27" s="50"/>
      <c r="E27" s="50"/>
      <c r="F27" s="51" t="s">
        <v>204</v>
      </c>
      <c r="G27" s="52">
        <f>SUM(G25:G26)</f>
        <v>0</v>
      </c>
      <c r="H27" s="53"/>
    </row>
    <row r="28" spans="1:8" ht="13.5" thickTop="1" x14ac:dyDescent="0.2"/>
    <row r="29" spans="1:8" ht="13.5" thickBot="1" x14ac:dyDescent="0.25"/>
    <row r="30" spans="1:8" ht="13.5" thickTop="1" x14ac:dyDescent="0.2">
      <c r="A30" s="127" t="s">
        <v>37</v>
      </c>
      <c r="B30" s="122"/>
      <c r="C30" s="114"/>
      <c r="D30" s="114"/>
      <c r="E30" s="114"/>
      <c r="F30" s="114"/>
      <c r="G30" s="114"/>
      <c r="H30" s="115"/>
    </row>
    <row r="31" spans="1:8" x14ac:dyDescent="0.2">
      <c r="A31" s="123" t="s">
        <v>205</v>
      </c>
      <c r="B31" s="124"/>
      <c r="C31" s="117"/>
      <c r="D31" s="117"/>
      <c r="E31" s="117"/>
      <c r="F31" s="117"/>
      <c r="G31" s="117"/>
      <c r="H31" s="118"/>
    </row>
    <row r="32" spans="1:8" x14ac:dyDescent="0.2">
      <c r="A32" s="123" t="s">
        <v>206</v>
      </c>
      <c r="B32" s="124"/>
      <c r="C32" s="117"/>
      <c r="D32" s="117"/>
      <c r="E32" s="117"/>
      <c r="F32" s="117"/>
      <c r="G32" s="117"/>
      <c r="H32" s="118"/>
    </row>
    <row r="33" spans="1:8" x14ac:dyDescent="0.2">
      <c r="A33" s="123" t="s">
        <v>207</v>
      </c>
      <c r="B33" s="124"/>
      <c r="C33" s="117"/>
      <c r="D33" s="117"/>
      <c r="E33" s="117"/>
      <c r="F33" s="117"/>
      <c r="G33" s="117"/>
      <c r="H33" s="118"/>
    </row>
    <row r="34" spans="1:8" x14ac:dyDescent="0.2">
      <c r="A34" s="123"/>
      <c r="B34" s="124"/>
      <c r="C34" s="117"/>
      <c r="D34" s="117"/>
      <c r="E34" s="117"/>
      <c r="F34" s="117"/>
      <c r="G34" s="117"/>
      <c r="H34" s="118"/>
    </row>
    <row r="35" spans="1:8" x14ac:dyDescent="0.2">
      <c r="A35" s="128" t="s">
        <v>42</v>
      </c>
      <c r="B35" s="124"/>
      <c r="C35" s="117"/>
      <c r="D35" s="117"/>
      <c r="E35" s="117"/>
      <c r="F35" s="117"/>
      <c r="G35" s="117"/>
      <c r="H35" s="118"/>
    </row>
    <row r="36" spans="1:8" x14ac:dyDescent="0.2">
      <c r="A36" s="123" t="s">
        <v>208</v>
      </c>
      <c r="B36" s="124"/>
      <c r="C36" s="117"/>
      <c r="D36" s="117"/>
      <c r="E36" s="117"/>
      <c r="F36" s="117"/>
      <c r="G36" s="117"/>
      <c r="H36" s="118"/>
    </row>
    <row r="37" spans="1:8" x14ac:dyDescent="0.2">
      <c r="A37" s="123" t="s">
        <v>209</v>
      </c>
      <c r="B37" s="124"/>
      <c r="C37" s="117"/>
      <c r="D37" s="117"/>
      <c r="E37" s="117"/>
      <c r="F37" s="117"/>
      <c r="G37" s="117"/>
      <c r="H37" s="118"/>
    </row>
    <row r="38" spans="1:8" x14ac:dyDescent="0.2">
      <c r="A38" s="123" t="s">
        <v>210</v>
      </c>
      <c r="B38" s="124"/>
      <c r="C38" s="117"/>
      <c r="D38" s="117"/>
      <c r="E38" s="117"/>
      <c r="F38" s="117"/>
      <c r="G38" s="117"/>
      <c r="H38" s="118"/>
    </row>
    <row r="39" spans="1:8" x14ac:dyDescent="0.2">
      <c r="A39" s="123"/>
      <c r="B39" s="124" t="s">
        <v>211</v>
      </c>
      <c r="C39" s="117"/>
      <c r="D39" s="117"/>
      <c r="E39" s="117"/>
      <c r="F39" s="117"/>
      <c r="G39" s="117"/>
      <c r="H39" s="118"/>
    </row>
    <row r="40" spans="1:8" x14ac:dyDescent="0.2">
      <c r="A40" s="123"/>
      <c r="B40" s="124" t="s">
        <v>212</v>
      </c>
      <c r="C40" s="117"/>
      <c r="D40" s="117"/>
      <c r="E40" s="117"/>
      <c r="F40" s="117"/>
      <c r="G40" s="117"/>
      <c r="H40" s="118"/>
    </row>
    <row r="41" spans="1:8" x14ac:dyDescent="0.2">
      <c r="A41" s="123"/>
      <c r="B41" s="124" t="s">
        <v>213</v>
      </c>
      <c r="C41" s="117"/>
      <c r="D41" s="117"/>
      <c r="E41" s="117"/>
      <c r="F41" s="117"/>
      <c r="G41" s="117"/>
      <c r="H41" s="118"/>
    </row>
    <row r="42" spans="1:8" x14ac:dyDescent="0.2">
      <c r="A42" s="123" t="s">
        <v>214</v>
      </c>
      <c r="B42" s="124"/>
      <c r="C42" s="117"/>
      <c r="D42" s="117"/>
      <c r="E42" s="117"/>
      <c r="F42" s="117"/>
      <c r="G42" s="117"/>
      <c r="H42" s="118"/>
    </row>
    <row r="43" spans="1:8" x14ac:dyDescent="0.2">
      <c r="A43" s="123"/>
      <c r="B43" s="124"/>
      <c r="C43" s="117"/>
      <c r="D43" s="117"/>
      <c r="E43" s="117"/>
      <c r="F43" s="117"/>
      <c r="G43" s="117"/>
      <c r="H43" s="118"/>
    </row>
    <row r="44" spans="1:8" x14ac:dyDescent="0.2">
      <c r="A44" s="128" t="s">
        <v>52</v>
      </c>
      <c r="B44" s="124"/>
      <c r="C44" s="117"/>
      <c r="D44" s="117"/>
      <c r="E44" s="117"/>
      <c r="F44" s="117"/>
      <c r="G44" s="117"/>
      <c r="H44" s="118"/>
    </row>
    <row r="45" spans="1:8" x14ac:dyDescent="0.2">
      <c r="A45" s="123" t="s">
        <v>215</v>
      </c>
      <c r="B45" s="124"/>
      <c r="C45" s="117"/>
      <c r="D45" s="117"/>
      <c r="E45" s="117"/>
      <c r="F45" s="117"/>
      <c r="G45" s="117"/>
      <c r="H45" s="118"/>
    </row>
    <row r="46" spans="1:8" ht="13.5" thickBot="1" x14ac:dyDescent="0.25">
      <c r="A46" s="125" t="s">
        <v>216</v>
      </c>
      <c r="B46" s="126"/>
      <c r="C46" s="120"/>
      <c r="D46" s="120"/>
      <c r="E46" s="120"/>
      <c r="F46" s="120"/>
      <c r="G46" s="120"/>
      <c r="H46" s="121"/>
    </row>
    <row r="47" spans="1:8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38</vt:i4>
      </vt:variant>
    </vt:vector>
  </HeadingPairs>
  <TitlesOfParts>
    <vt:vector size="45" baseType="lpstr">
      <vt:lpstr>Summary</vt:lpstr>
      <vt:lpstr>Award1</vt:lpstr>
      <vt:lpstr>Award2</vt:lpstr>
      <vt:lpstr>Invent1</vt:lpstr>
      <vt:lpstr>Invent2</vt:lpstr>
      <vt:lpstr>Media</vt:lpstr>
      <vt:lpstr>Purchase</vt:lpstr>
      <vt:lpstr>Amounts_to_buy</vt:lpstr>
      <vt:lpstr>Available_money</vt:lpstr>
      <vt:lpstr>Invent1!Available_space</vt:lpstr>
      <vt:lpstr>Available_space</vt:lpstr>
      <vt:lpstr>Awarded_to_1</vt:lpstr>
      <vt:lpstr>budget</vt:lpstr>
      <vt:lpstr>Contract_decisions</vt:lpstr>
      <vt:lpstr>Award1!Contracts</vt:lpstr>
      <vt:lpstr>Contracts</vt:lpstr>
      <vt:lpstr>Award1!Contracts_available</vt:lpstr>
      <vt:lpstr>Contracts_available</vt:lpstr>
      <vt:lpstr>Award1!Contracts_given</vt:lpstr>
      <vt:lpstr>Contracts_given</vt:lpstr>
      <vt:lpstr>Award1!Contracts_required</vt:lpstr>
      <vt:lpstr>Contracts_required</vt:lpstr>
      <vt:lpstr>Cost_of_products</vt:lpstr>
      <vt:lpstr>Demand</vt:lpstr>
      <vt:lpstr>Holding_cost</vt:lpstr>
      <vt:lpstr>Impressions</vt:lpstr>
      <vt:lpstr>Investments</vt:lpstr>
      <vt:lpstr>Max_Impressions</vt:lpstr>
      <vt:lpstr>Maximum_diskettes</vt:lpstr>
      <vt:lpstr>Minimum_diskettes</vt:lpstr>
      <vt:lpstr>Invent1!Quantities</vt:lpstr>
      <vt:lpstr>Quantities</vt:lpstr>
      <vt:lpstr>Invent1!Space_used</vt:lpstr>
      <vt:lpstr>Space_used</vt:lpstr>
      <vt:lpstr>Supply</vt:lpstr>
      <vt:lpstr>Total_amounts_to_buy</vt:lpstr>
      <vt:lpstr>Total_audience</vt:lpstr>
      <vt:lpstr>Award1!Total_Contracts</vt:lpstr>
      <vt:lpstr>Total_Contracts</vt:lpstr>
      <vt:lpstr>Award1!Total_Cost</vt:lpstr>
      <vt:lpstr>Award2!Total_Cost</vt:lpstr>
      <vt:lpstr>Invent1!Total_cost</vt:lpstr>
      <vt:lpstr>Total_cost</vt:lpstr>
      <vt:lpstr>Total_investment</vt:lpstr>
      <vt:lpstr>Total_sold</vt:lpstr>
    </vt:vector>
  </TitlesOfParts>
  <Company>Frontline Systems,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Straver</dc:creator>
  <cp:lastModifiedBy>Daniel H. Fylstra</cp:lastModifiedBy>
  <dcterms:created xsi:type="dcterms:W3CDTF">1999-05-07T21:41:00Z</dcterms:created>
  <dcterms:modified xsi:type="dcterms:W3CDTF">2013-03-30T22:43:58Z</dcterms:modified>
</cp:coreProperties>
</file>